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ANA KL\ŠKOLSKI ODBOR\POPETI NA WEB EXCEL\"/>
    </mc:Choice>
  </mc:AlternateContent>
  <bookViews>
    <workbookView xWindow="0" yWindow="0" windowWidth="28800" windowHeight="12210" activeTab="4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rashoda'!$B$1:$I$109</definedName>
    <definedName name="_xlnm.Print_Area" localSheetId="0">SAŽETAK!$B$1:$L$27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7" l="1"/>
  <c r="H25" i="7"/>
  <c r="H11" i="7"/>
  <c r="G23" i="5"/>
  <c r="G22" i="5"/>
  <c r="H20" i="5"/>
  <c r="G20" i="5"/>
  <c r="H19" i="5"/>
  <c r="G19" i="5"/>
  <c r="H18" i="5"/>
  <c r="G18" i="5"/>
  <c r="H17" i="5"/>
  <c r="G17" i="5"/>
  <c r="H15" i="5"/>
  <c r="G15" i="5"/>
  <c r="H14" i="5"/>
  <c r="H10" i="5"/>
  <c r="G10" i="5"/>
  <c r="H6" i="5"/>
  <c r="H8" i="5"/>
  <c r="G8" i="5"/>
  <c r="H7" i="5"/>
  <c r="G7" i="5"/>
  <c r="F13" i="5"/>
  <c r="H144" i="7"/>
  <c r="H103" i="7"/>
  <c r="I103" i="7" s="1"/>
  <c r="I115" i="7"/>
  <c r="H111" i="7"/>
  <c r="I111" i="7" s="1"/>
  <c r="H107" i="7"/>
  <c r="I107" i="7" s="1"/>
  <c r="H99" i="7"/>
  <c r="I99" i="7" s="1"/>
  <c r="H95" i="7"/>
  <c r="I95" i="7" s="1"/>
  <c r="H42" i="7"/>
  <c r="H13" i="7"/>
  <c r="H12" i="7" s="1"/>
  <c r="F42" i="7"/>
  <c r="F93" i="7"/>
  <c r="F143" i="7"/>
  <c r="H166" i="7"/>
  <c r="H165" i="7" s="1"/>
  <c r="H138" i="7"/>
  <c r="H122" i="7"/>
  <c r="I174" i="7"/>
  <c r="H185" i="7"/>
  <c r="I185" i="7" s="1"/>
  <c r="F183" i="7"/>
  <c r="H187" i="7"/>
  <c r="I44" i="7"/>
  <c r="I43" i="7"/>
  <c r="I56" i="7"/>
  <c r="I52" i="7"/>
  <c r="I51" i="7"/>
  <c r="I39" i="7"/>
  <c r="H83" i="7"/>
  <c r="I83" i="7" s="1"/>
  <c r="H72" i="7"/>
  <c r="H71" i="7" s="1"/>
  <c r="H70" i="7" s="1"/>
  <c r="H67" i="7"/>
  <c r="H66" i="7" s="1"/>
  <c r="H65" i="7" s="1"/>
  <c r="F34" i="5"/>
  <c r="F31" i="5"/>
  <c r="F28" i="5"/>
  <c r="K15" i="1"/>
  <c r="J56" i="3"/>
  <c r="J61" i="3"/>
  <c r="J46" i="3"/>
  <c r="K49" i="3"/>
  <c r="K48" i="3"/>
  <c r="K78" i="3"/>
  <c r="H44" i="3"/>
  <c r="H16" i="1"/>
  <c r="J15" i="1"/>
  <c r="D6" i="8"/>
  <c r="C6" i="8"/>
  <c r="H11" i="3"/>
  <c r="D13" i="5"/>
  <c r="D34" i="5"/>
  <c r="D27" i="5"/>
  <c r="H15" i="1"/>
  <c r="C7" i="5"/>
  <c r="C38" i="5"/>
  <c r="C27" i="5" s="1"/>
  <c r="C34" i="5"/>
  <c r="C28" i="5"/>
  <c r="H110" i="7" l="1"/>
  <c r="I110" i="7" s="1"/>
  <c r="I13" i="7"/>
  <c r="H94" i="7"/>
  <c r="I94" i="7" s="1"/>
  <c r="H102" i="7"/>
  <c r="I102" i="7" s="1"/>
  <c r="I42" i="7"/>
  <c r="H184" i="7"/>
  <c r="H82" i="7"/>
  <c r="H93" i="7" l="1"/>
  <c r="I93" i="7" s="1"/>
  <c r="H183" i="7"/>
  <c r="I183" i="7" s="1"/>
  <c r="I184" i="7"/>
  <c r="H81" i="7"/>
  <c r="I81" i="7" s="1"/>
  <c r="I82" i="7"/>
  <c r="H17" i="7" l="1"/>
  <c r="H10" i="7" s="1"/>
  <c r="F12" i="7"/>
  <c r="F17" i="5"/>
  <c r="G61" i="3"/>
  <c r="G79" i="3"/>
  <c r="G68" i="3"/>
  <c r="G56" i="3"/>
  <c r="J92" i="3"/>
  <c r="J91" i="3" s="1"/>
  <c r="J95" i="3"/>
  <c r="J94" i="3" s="1"/>
  <c r="G104" i="3"/>
  <c r="G107" i="3"/>
  <c r="G106" i="3" s="1"/>
  <c r="G95" i="3"/>
  <c r="G94" i="3" s="1"/>
  <c r="G91" i="3"/>
  <c r="G86" i="3"/>
  <c r="G52" i="3"/>
  <c r="G46" i="3"/>
  <c r="G50" i="3"/>
  <c r="K18" i="3"/>
  <c r="K17" i="3"/>
  <c r="K22" i="3"/>
  <c r="K21" i="3"/>
  <c r="K20" i="3"/>
  <c r="G13" i="3"/>
  <c r="G12" i="3" s="1"/>
  <c r="J16" i="3"/>
  <c r="J13" i="3"/>
  <c r="J12" i="3" s="1"/>
  <c r="G28" i="3"/>
  <c r="J31" i="3"/>
  <c r="J28" i="3" s="1"/>
  <c r="G35" i="3"/>
  <c r="G34" i="3" s="1"/>
  <c r="G15" i="1"/>
  <c r="D31" i="5"/>
  <c r="D38" i="5"/>
  <c r="D43" i="5"/>
  <c r="F7" i="5"/>
  <c r="F10" i="5"/>
  <c r="F22" i="5"/>
  <c r="J104" i="3"/>
  <c r="J99" i="3" s="1"/>
  <c r="J87" i="3"/>
  <c r="J86" i="3" s="1"/>
  <c r="J68" i="3"/>
  <c r="J55" i="3" s="1"/>
  <c r="J52" i="3"/>
  <c r="J50" i="3"/>
  <c r="D10" i="5"/>
  <c r="D6" i="5" s="1"/>
  <c r="D7" i="5"/>
  <c r="D22" i="5"/>
  <c r="J35" i="3"/>
  <c r="J34" i="3" s="1"/>
  <c r="J12" i="1"/>
  <c r="G45" i="3" l="1"/>
  <c r="F11" i="7"/>
  <c r="I11" i="7" s="1"/>
  <c r="I12" i="7"/>
  <c r="G99" i="3"/>
  <c r="G98" i="3" s="1"/>
  <c r="K91" i="3"/>
  <c r="L91" i="3"/>
  <c r="G55" i="3"/>
  <c r="G44" i="3" s="1"/>
  <c r="G11" i="3"/>
  <c r="K16" i="3"/>
  <c r="K28" i="3"/>
  <c r="J11" i="3"/>
  <c r="J45" i="3"/>
  <c r="J44" i="3" s="1"/>
  <c r="K104" i="3"/>
  <c r="J98" i="3"/>
  <c r="J16" i="1"/>
  <c r="J27" i="1" s="1"/>
  <c r="H10" i="3"/>
  <c r="L104" i="3"/>
  <c r="H7" i="8"/>
  <c r="F71" i="7"/>
  <c r="F70" i="7" s="1"/>
  <c r="F121" i="7"/>
  <c r="F120" i="7" s="1"/>
  <c r="F18" i="7"/>
  <c r="F66" i="7"/>
  <c r="F65" i="7" s="1"/>
  <c r="C22" i="5"/>
  <c r="C17" i="5"/>
  <c r="C13" i="5"/>
  <c r="C10" i="5"/>
  <c r="G29" i="3"/>
  <c r="G16" i="1"/>
  <c r="G27" i="1" s="1"/>
  <c r="H6" i="8"/>
  <c r="H28" i="5"/>
  <c r="G43" i="3" l="1"/>
  <c r="K98" i="3"/>
  <c r="K99" i="3"/>
  <c r="C6" i="5"/>
  <c r="F17" i="7"/>
  <c r="F10" i="7" s="1"/>
  <c r="J43" i="3"/>
  <c r="H43" i="3"/>
  <c r="G10" i="3"/>
  <c r="F119" i="7"/>
  <c r="I18" i="7"/>
  <c r="I166" i="7"/>
  <c r="I165" i="7"/>
  <c r="H128" i="7"/>
  <c r="H137" i="7"/>
  <c r="H143" i="7"/>
  <c r="I33" i="7"/>
  <c r="I17" i="7" l="1"/>
  <c r="F9" i="7"/>
  <c r="I67" i="7"/>
  <c r="I66" i="7"/>
  <c r="I65" i="7"/>
  <c r="F6" i="5"/>
  <c r="F38" i="5"/>
  <c r="F27" i="5" s="1"/>
  <c r="G27" i="5" l="1"/>
  <c r="H27" i="5" l="1"/>
  <c r="J10" i="3"/>
  <c r="L10" i="3" l="1"/>
  <c r="L10" i="1"/>
  <c r="H41" i="5"/>
  <c r="G41" i="5"/>
  <c r="H44" i="5"/>
  <c r="H43" i="5"/>
  <c r="H23" i="5"/>
  <c r="H22" i="5"/>
  <c r="H13" i="5"/>
  <c r="G13" i="5"/>
  <c r="G6" i="5"/>
  <c r="I162" i="7"/>
  <c r="I28" i="7"/>
  <c r="G7" i="8"/>
  <c r="G6" i="8"/>
  <c r="I128" i="7" l="1"/>
  <c r="H121" i="7" l="1"/>
  <c r="H120" i="7" s="1"/>
  <c r="H119" i="7" s="1"/>
  <c r="I122" i="7"/>
  <c r="I188" i="7"/>
  <c r="I187" i="7"/>
  <c r="K63" i="3"/>
  <c r="K76" i="3"/>
  <c r="L13" i="1"/>
  <c r="K13" i="1"/>
  <c r="I121" i="7" l="1"/>
  <c r="F8" i="7" l="1"/>
  <c r="L55" i="3"/>
  <c r="K86" i="3"/>
  <c r="K85" i="3"/>
  <c r="K81" i="3"/>
  <c r="K79" i="3"/>
  <c r="K77" i="3"/>
  <c r="K75" i="3"/>
  <c r="K72" i="3"/>
  <c r="K70" i="3"/>
  <c r="K69" i="3"/>
  <c r="K68" i="3"/>
  <c r="K65" i="3"/>
  <c r="K64" i="3"/>
  <c r="K62" i="3"/>
  <c r="K61" i="3"/>
  <c r="K59" i="3"/>
  <c r="K58" i="3"/>
  <c r="K57" i="3"/>
  <c r="K56" i="3"/>
  <c r="K55" i="3"/>
  <c r="K53" i="3"/>
  <c r="K52" i="3"/>
  <c r="K51" i="3"/>
  <c r="K50" i="3"/>
  <c r="K47" i="3"/>
  <c r="K46" i="3"/>
  <c r="K45" i="3"/>
  <c r="L86" i="3"/>
  <c r="L94" i="3"/>
  <c r="K96" i="3"/>
  <c r="K95" i="3"/>
  <c r="K94" i="3"/>
  <c r="L34" i="3"/>
  <c r="K34" i="3"/>
  <c r="L28" i="3"/>
  <c r="L12" i="3"/>
  <c r="L14" i="1"/>
  <c r="K12" i="1"/>
  <c r="K10" i="1"/>
  <c r="I10" i="7" l="1"/>
  <c r="D17" i="5"/>
  <c r="L98" i="3"/>
  <c r="L12" i="1"/>
  <c r="L15" i="1"/>
  <c r="K43" i="3" l="1"/>
  <c r="K44" i="3"/>
  <c r="K12" i="3"/>
  <c r="K13" i="3"/>
  <c r="G40" i="5" l="1"/>
  <c r="H40" i="5" l="1"/>
  <c r="H11" i="5"/>
  <c r="I120" i="7" l="1"/>
  <c r="K15" i="3"/>
  <c r="I72" i="7"/>
  <c r="I71" i="7"/>
  <c r="I70" i="7"/>
  <c r="I34" i="7"/>
  <c r="I29" i="7"/>
  <c r="I30" i="7"/>
  <c r="H9" i="7" l="1"/>
  <c r="I119" i="7"/>
  <c r="I9" i="7" l="1"/>
  <c r="H8" i="7"/>
  <c r="I8" i="7" s="1"/>
  <c r="L11" i="3"/>
  <c r="L20" i="3"/>
  <c r="K11" i="3"/>
  <c r="H38" i="5"/>
  <c r="G38" i="5"/>
  <c r="H35" i="5"/>
  <c r="G35" i="5"/>
  <c r="H32" i="5"/>
  <c r="H31" i="5"/>
  <c r="H29" i="5"/>
  <c r="L45" i="3"/>
  <c r="L44" i="3"/>
  <c r="K10" i="3" l="1"/>
  <c r="H34" i="5"/>
  <c r="G34" i="5"/>
  <c r="I143" i="7" l="1"/>
  <c r="I144" i="7"/>
  <c r="L43" i="3"/>
  <c r="G11" i="5"/>
  <c r="K36" i="3" l="1"/>
  <c r="K14" i="3"/>
  <c r="K35" i="3" l="1"/>
</calcChain>
</file>

<file path=xl/sharedStrings.xml><?xml version="1.0" encoding="utf-8"?>
<sst xmlns="http://schemas.openxmlformats.org/spreadsheetml/2006/main" count="479" uniqueCount="218">
  <si>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</si>
  <si>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</si>
  <si>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</si>
  <si>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</si>
  <si>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</si>
  <si>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</si>
  <si>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</si>
  <si>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</si>
  <si>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</si>
  <si>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</si>
  <si>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</si>
  <si>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</si>
  <si>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</si>
  <si>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</si>
  <si>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</si>
  <si>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</si>
  <si>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</si>
  <si>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</si>
  <si>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</si>
  <si>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</si>
  <si>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</si>
  <si>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</si>
  <si>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</si>
  <si>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</si>
  <si>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</si>
  <si>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</si>
  <si>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</si>
  <si>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</si>
  <si>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</si>
  <si>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</si>
  <si>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</si>
  <si>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</si>
  <si>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</si>
  <si>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</si>
  <si>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</si>
  <si>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</si>
  <si>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</si>
  <si>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</si>
  <si>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</si>
  <si>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</si>
  <si>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</si>
  <si>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</si>
  <si>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</si>
  <si>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</si>
  <si>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</si>
  <si>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</si>
  <si>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</si>
  <si>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</si>
  <si>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</si>
  <si>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 </t>
  </si>
  <si>
    <t xml:space="preserve">Ostali nespomenuti prihodi </t>
  </si>
  <si>
    <t xml:space="preserve">Upravne i administrativne pristojbe  </t>
  </si>
  <si>
    <t xml:space="preserve">Prihodi od upravnih i administrativnih pristojbim pristojbi po oisebnim propisima naknada 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</si>
  <si>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</si>
  <si>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</si>
  <si>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</si>
  <si>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</si>
  <si>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</si>
  <si>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</si>
  <si>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Tekuće donacije 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</si>
  <si>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</si>
  <si>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</si>
  <si>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</si>
  <si>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</si>
  <si>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</si>
  <si>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</si>
  <si>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</si>
  <si>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 xml:space="preserve">Ostale naknade troškova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</si>
  <si>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</si>
  <si>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</si>
  <si>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</si>
  <si>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</si>
  <si>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</si>
  <si>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</si>
  <si>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</si>
  <si>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</si>
  <si>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</si>
  <si>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</si>
  <si>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</si>
  <si>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</si>
  <si>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Zakupnina i najamnina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</si>
  <si>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</si>
  <si>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</si>
  <si>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</si>
  <si>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</si>
  <si>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</si>
  <si>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 xml:space="preserve">Reprezentacija </t>
  </si>
  <si>
    <t>Financijski rashodi</t>
  </si>
  <si>
    <t>Ostali financijski rashodi</t>
  </si>
  <si>
    <t xml:space="preserve">Bankarske usluge i usluge platnog prometa </t>
  </si>
  <si>
    <t xml:space="preserve">Rashodi za nabavu proizvedene dugotrajne imovine </t>
  </si>
  <si>
    <t xml:space="preserve">Računala i računalna oprema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</si>
  <si>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</si>
  <si>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</si>
  <si>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Pristojbe i naknade </t>
  </si>
  <si>
    <t xml:space="preserve">Troškovi sudskih postupaka </t>
  </si>
  <si>
    <t xml:space="preserve">Negativne tečajne razlike </t>
  </si>
  <si>
    <t xml:space="preserve">Zatezne kamate </t>
  </si>
  <si>
    <t xml:space="preserve">Oprema za održavanje i zaštitu </t>
  </si>
  <si>
    <t xml:space="preserve">Uređaji, strojevi i oprema za ostale namjene </t>
  </si>
  <si>
    <t xml:space="preserve">Knjige </t>
  </si>
  <si>
    <t xml:space="preserve">4 Prihod za posebne namjene </t>
  </si>
  <si>
    <t>5 Pomoći</t>
  </si>
  <si>
    <t>51 Pomoći</t>
  </si>
  <si>
    <t xml:space="preserve">44 Prihod za posebne namjene-decentralizacija </t>
  </si>
  <si>
    <t>48 Prihod za posebne namjene</t>
  </si>
  <si>
    <t xml:space="preserve">09 Obrazovanje </t>
  </si>
  <si>
    <t xml:space="preserve">Rashodi za zaposlene </t>
  </si>
  <si>
    <t xml:space="preserve">Materijalni rashodi </t>
  </si>
  <si>
    <t xml:space="preserve">Računalne usluge </t>
  </si>
  <si>
    <t xml:space="preserve">Financijski rashodi </t>
  </si>
  <si>
    <t xml:space="preserve">Uredski materijal i ostali materijalni rashodi </t>
  </si>
  <si>
    <t xml:space="preserve">Usluge telefona pošte i prijevoza </t>
  </si>
  <si>
    <t xml:space="preserve">Rashodi djelatnosti </t>
  </si>
  <si>
    <t xml:space="preserve">Izgradnja i uređenje objekata te nabava i održavanje opreme </t>
  </si>
  <si>
    <t>Program 4001</t>
  </si>
  <si>
    <t xml:space="preserve">Prihod za posebne namjene -Decentralizacija </t>
  </si>
  <si>
    <t xml:space="preserve">Članarine i norme </t>
  </si>
  <si>
    <t>7=5/3*100</t>
  </si>
  <si>
    <t>5=4/2*100</t>
  </si>
  <si>
    <t xml:space="preserve">Energija  </t>
  </si>
  <si>
    <t>Izvor 4.4.</t>
  </si>
  <si>
    <t>Izvor 3.2.</t>
  </si>
  <si>
    <t>Izvor 1.1.</t>
  </si>
  <si>
    <t xml:space="preserve">44 Prihod za posebne namjene-Decentralizacija </t>
  </si>
  <si>
    <t xml:space="preserve">48 Prihod za posebne namjene </t>
  </si>
  <si>
    <t xml:space="preserve">  </t>
  </si>
  <si>
    <t xml:space="preserve">Kapitalne  pomoći proračunskim korisnicima iz proračuna koji im nije nadležan </t>
  </si>
  <si>
    <t xml:space="preserve">Prihodi od prodaje proizvoda </t>
  </si>
  <si>
    <t xml:space="preserve">Prijenos između proračunskih korisnika istog proračuna </t>
  </si>
  <si>
    <t xml:space="preserve">Doprinos za obvezno  osiguranje u slučaju nezaposlenosti  </t>
  </si>
  <si>
    <t xml:space="preserve">Rashodi za dodatna ulaganja na nefinancijskoj imovini </t>
  </si>
  <si>
    <t xml:space="preserve">Ostali rashodi </t>
  </si>
  <si>
    <t xml:space="preserve">Tekuće donacije u naravi </t>
  </si>
  <si>
    <t>Glava 00403</t>
  </si>
  <si>
    <t xml:space="preserve">USTANOVE U OSNOVNOM ŠKOLSTVU </t>
  </si>
  <si>
    <t xml:space="preserve">RAZVOJ ODGOJNO OBRAZOVNOG SUSTAVA </t>
  </si>
  <si>
    <t>Aktivnost A400104</t>
  </si>
  <si>
    <t xml:space="preserve">e-ŠKOLE </t>
  </si>
  <si>
    <t xml:space="preserve">Intelektualne i osoobne usluge  </t>
  </si>
  <si>
    <t>Izvor 5.4.</t>
  </si>
  <si>
    <t>Aktivnost A400118</t>
  </si>
  <si>
    <t>Nabava udžbenika i obrazovnih materijala</t>
  </si>
  <si>
    <t>Pomoći PK</t>
  </si>
  <si>
    <t xml:space="preserve">Rashodi za nabavu proizvedene dugotrajne imovine  </t>
  </si>
  <si>
    <t>Tekući projekat T400110</t>
  </si>
  <si>
    <t>Financiranje troškova prehrane za učenike OŠ</t>
  </si>
  <si>
    <t xml:space="preserve">Opskrba školskih ustanova higijenskim potrepštinama za učenice   </t>
  </si>
  <si>
    <t>Aktivnosti A403001</t>
  </si>
  <si>
    <t>Aktivnost  A404002</t>
  </si>
  <si>
    <t xml:space="preserve">Prihodi za posebne namjene -Decentralizacija  </t>
  </si>
  <si>
    <t>Ostali rashodi</t>
  </si>
  <si>
    <t>Tekuće donacije u naravi</t>
  </si>
  <si>
    <t xml:space="preserve">Naknada za prijevoz na posao i s posla </t>
  </si>
  <si>
    <t xml:space="preserve">Aktivnost  A404002 </t>
  </si>
  <si>
    <t>Prijevoz učenika osnovnih škola</t>
  </si>
  <si>
    <t>54 Pomoći</t>
  </si>
  <si>
    <t>Program 4030</t>
  </si>
  <si>
    <t xml:space="preserve">OSNOVNOŠKOLSKO OBRAZOVANJE </t>
  </si>
  <si>
    <t xml:space="preserve">Vlastiti prihodi </t>
  </si>
  <si>
    <t xml:space="preserve">Stručno usavršavanje zaposlenika </t>
  </si>
  <si>
    <t>Dodatna ulaganja na građevinskim objektima</t>
  </si>
  <si>
    <t xml:space="preserve">Donacije od pravnih i fizičkih osoba </t>
  </si>
  <si>
    <t>6 Donacije</t>
  </si>
  <si>
    <t>62 Donacije</t>
  </si>
  <si>
    <t xml:space="preserve">Opći prihodi i primici </t>
  </si>
  <si>
    <t>Izvor 6.3.</t>
  </si>
  <si>
    <t>Donacije PK</t>
  </si>
  <si>
    <t xml:space="preserve">Ostale usluge  </t>
  </si>
  <si>
    <t xml:space="preserve">Intelektualne usluge </t>
  </si>
  <si>
    <t xml:space="preserve">OSTVARENJE/ IZVRŠENJE 
1.-12.2024. </t>
  </si>
  <si>
    <t xml:space="preserve">OSTVARENJE/IZVRŠENJE 
1.-12.2024. </t>
  </si>
  <si>
    <t xml:space="preserve">OSTVARENJE/ IZVRŠENJE 
1.-12.2024 </t>
  </si>
  <si>
    <t xml:space="preserve"> IZVRŠENJE 
1.-12.2024. </t>
  </si>
  <si>
    <t xml:space="preserve">Stručno usavršavanje zaposlenika  </t>
  </si>
  <si>
    <t>Tekući projekat T400101</t>
  </si>
  <si>
    <t xml:space="preserve">Školski medeni dani </t>
  </si>
  <si>
    <t>Izvor 5.1.</t>
  </si>
  <si>
    <t xml:space="preserve">Pomoći  </t>
  </si>
  <si>
    <t>IZVORNI PLAN ILI REBALANS 2025.*</t>
  </si>
  <si>
    <t xml:space="preserve">OSTVARENJE/IZVRŠENJE 
1.-12.2025. </t>
  </si>
  <si>
    <t>TEKUĆI PLAN 2025.*</t>
  </si>
  <si>
    <t xml:space="preserve">OSTVARENJE/ IZVRŠENJE 
1.-12.2025. </t>
  </si>
  <si>
    <t>OSTVARENJE/ IZVRŠENJE 
1.-12.2024.</t>
  </si>
  <si>
    <t xml:space="preserve"> IZVRŠENJE 
1.-12.2025. </t>
  </si>
  <si>
    <t>Aktivnost A400125</t>
  </si>
  <si>
    <t xml:space="preserve">Knjižna građa u školskim knjižnicama </t>
  </si>
  <si>
    <t xml:space="preserve">Prihodi iz nadležnog proračuna za financiranje rashoda za nabavu nefinancijske imovine </t>
  </si>
  <si>
    <t>IZVRŠENJE FINANCIJSKOG PLANA PRORAČUNSKOG KORISNIKA - OSNOVNA ŠKOLA PETRA BERISLAVIĆA 
ZA 2025. GODINE</t>
  </si>
  <si>
    <t xml:space="preserve">Naknade troškova osobama izvan radnog odnosa </t>
  </si>
  <si>
    <t>Naknade građanima u kućanstvu</t>
  </si>
  <si>
    <t xml:space="preserve">Ostale naknade građanima u kućanstvu iz proračuna </t>
  </si>
  <si>
    <t xml:space="preserve">Naknade građanima i kućanstvima na temelju osiguranja i druge naknade </t>
  </si>
  <si>
    <t>Aktivnost A400103</t>
  </si>
  <si>
    <t>Natjecanja, manifestacije i ostalo</t>
  </si>
  <si>
    <t>Izvor 4.8.</t>
  </si>
  <si>
    <t>Prihod za posebne namjene PK</t>
  </si>
  <si>
    <t>53 Pomoći EU za PK</t>
  </si>
  <si>
    <t xml:space="preserve">Naknada za rad prestavničkih tijela </t>
  </si>
  <si>
    <t xml:space="preserve">Plaće za prekovremeni rad </t>
  </si>
  <si>
    <t xml:space="preserve">Plaće za posebne uvijete rada </t>
  </si>
  <si>
    <t xml:space="preserve">CI-Izvannastavne aktivnosti </t>
  </si>
  <si>
    <t>Izvannastavne aktivnosti OŠ i SŠ</t>
  </si>
  <si>
    <t>Prevencija mentalnog zdravlja OŠ i SŠ</t>
  </si>
  <si>
    <t xml:space="preserve">Intelektualne i osobne usluge </t>
  </si>
  <si>
    <t xml:space="preserve">Naknade građanima i kućanstvima na temelju osiguranje i druge naknade </t>
  </si>
  <si>
    <t>Naknade građanima i kućanstvima u naravi</t>
  </si>
  <si>
    <t>Aktivnost A400115</t>
  </si>
  <si>
    <t>Osobni pomoćnici i pomoćnici u nastavi</t>
  </si>
  <si>
    <t>Aktivnost T400122</t>
  </si>
  <si>
    <t>ULJP 2021-2027-Učimo zajedno VII</t>
  </si>
  <si>
    <t>Izvor 5.3.</t>
  </si>
  <si>
    <t>Pomoći EU</t>
  </si>
  <si>
    <t xml:space="preserve">Tekući prijenosi između proračunskih korisnika istog proračuna </t>
  </si>
  <si>
    <t xml:space="preserve">Tekući prijenosi između proračunskih korisnika istog proračuna temeljem prijenosa EU sredstava </t>
  </si>
  <si>
    <t xml:space="preserve">OŠ PETRA BERISLAVIĆA, TROGIR </t>
  </si>
  <si>
    <t xml:space="preserve">Naknade za rad predstavničkih i izvršnih tijela, povjerenstva i slično </t>
  </si>
  <si>
    <t xml:space="preserve">** AKO Opći i Posebni dio polugodišnjeg izvještaja ne sadrži "TEKUĆI PLAN 2025.", "INDEKS"("OSTVARENJE/IZVRŠENJE 1.-12.2025."/"TEKUĆI PLAN 2025.") iskazuje se kao "OSTVARENJE/IZVRŠENJE 1.-12.2025."/"IZVORNI PLAN 2025." ODNOSNO "REBALANS 2025."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</si>
</sst>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9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4" fontId="6" fillId="2" borderId="3" xfId="0" applyNumberFormat="1" applyFont="1" applyFill="1" applyBorder="1" applyAlignment="1" applyProtection="1">
      <alignment horizontal="right" wrapText="1"/>
    </xf>
    <xf numFmtId="4" fontId="8" fillId="2" borderId="3" xfId="0" applyNumberFormat="1" applyFont="1" applyFill="1" applyBorder="1" applyAlignment="1" applyProtection="1">
      <alignment horizontal="right" wrapText="1"/>
    </xf>
    <xf numFmtId="0" fontId="18" fillId="0" borderId="3" xfId="0" applyFont="1" applyBorder="1"/>
    <xf numFmtId="1" fontId="6" fillId="2" borderId="1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vertical="center" wrapText="1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4" fillId="3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/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8" fillId="0" borderId="3" xfId="0" applyNumberFormat="1" applyFont="1" applyBorder="1"/>
    <xf numFmtId="4" fontId="6" fillId="0" borderId="3" xfId="0" applyNumberFormat="1" applyFont="1" applyBorder="1"/>
    <xf numFmtId="4" fontId="8" fillId="2" borderId="3" xfId="0" applyNumberFormat="1" applyFont="1" applyFill="1" applyBorder="1" applyAlignment="1" applyProtection="1">
      <alignment vertical="center" wrapText="1"/>
    </xf>
    <xf numFmtId="2" fontId="6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22" fillId="0" borderId="0" xfId="0" applyFont="1"/>
    <xf numFmtId="0" fontId="18" fillId="2" borderId="0" xfId="0" applyFont="1" applyFill="1"/>
    <xf numFmtId="4" fontId="24" fillId="0" borderId="3" xfId="0" applyNumberFormat="1" applyFont="1" applyBorder="1"/>
    <xf numFmtId="0" fontId="20" fillId="0" borderId="0" xfId="0" applyFont="1" applyAlignment="1">
      <alignment vertical="top" wrapText="1"/>
    </xf>
    <xf numFmtId="4" fontId="8" fillId="2" borderId="3" xfId="0" applyNumberFormat="1" applyFont="1" applyFill="1" applyBorder="1"/>
    <xf numFmtId="4" fontId="6" fillId="2" borderId="3" xfId="0" applyNumberFormat="1" applyFont="1" applyFill="1" applyBorder="1"/>
    <xf numFmtId="0" fontId="25" fillId="0" borderId="0" xfId="0" applyFont="1"/>
    <xf numFmtId="0" fontId="6" fillId="2" borderId="3" xfId="0" applyFont="1" applyFill="1" applyBorder="1"/>
    <xf numFmtId="0" fontId="2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vertical="center" wrapText="1"/>
    </xf>
    <xf numFmtId="0" fontId="24" fillId="0" borderId="0" xfId="0" applyFont="1"/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 applyProtection="1">
      <alignment horizontal="right" wrapText="1"/>
    </xf>
    <xf numFmtId="4" fontId="8" fillId="3" borderId="3" xfId="0" applyNumberFormat="1" applyFont="1" applyFill="1" applyBorder="1" applyAlignment="1" applyProtection="1">
      <alignment horizontal="right" wrapText="1"/>
    </xf>
    <xf numFmtId="0" fontId="6" fillId="0" borderId="0" xfId="0" applyFont="1"/>
    <xf numFmtId="0" fontId="8" fillId="2" borderId="3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vertical="center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1" fontId="8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/>
    <xf numFmtId="0" fontId="27" fillId="2" borderId="3" xfId="0" quotePrefix="1" applyFont="1" applyFill="1" applyBorder="1" applyAlignment="1">
      <alignment horizontal="left" vertical="center"/>
    </xf>
    <xf numFmtId="4" fontId="28" fillId="0" borderId="0" xfId="0" applyNumberFormat="1" applyFont="1"/>
    <xf numFmtId="0" fontId="8" fillId="0" borderId="3" xfId="0" quotePrefix="1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>
      <alignment horizontal="right" wrapText="1"/>
    </xf>
    <xf numFmtId="4" fontId="8" fillId="3" borderId="3" xfId="0" applyNumberFormat="1" applyFont="1" applyFill="1" applyBorder="1" applyAlignment="1">
      <alignment horizontal="right" wrapText="1"/>
    </xf>
    <xf numFmtId="4" fontId="8" fillId="3" borderId="3" xfId="0" applyNumberFormat="1" applyFont="1" applyFill="1" applyBorder="1" applyAlignment="1" applyProtection="1">
      <alignment wrapText="1"/>
    </xf>
    <xf numFmtId="4" fontId="30" fillId="3" borderId="3" xfId="0" applyNumberFormat="1" applyFont="1" applyFill="1" applyBorder="1" applyAlignment="1">
      <alignment horizontal="right"/>
    </xf>
    <xf numFmtId="0" fontId="21" fillId="0" borderId="0" xfId="0" applyFont="1"/>
    <xf numFmtId="0" fontId="6" fillId="0" borderId="3" xfId="0" applyFont="1" applyBorder="1"/>
    <xf numFmtId="2" fontId="8" fillId="0" borderId="3" xfId="0" applyNumberFormat="1" applyFont="1" applyBorder="1"/>
    <xf numFmtId="2" fontId="6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right" vertical="center" wrapText="1"/>
    </xf>
    <xf numFmtId="4" fontId="31" fillId="0" borderId="3" xfId="0" applyNumberFormat="1" applyFont="1" applyBorder="1"/>
    <xf numFmtId="4" fontId="32" fillId="0" borderId="3" xfId="0" applyNumberFormat="1" applyFont="1" applyBorder="1"/>
    <xf numFmtId="4" fontId="33" fillId="0" borderId="3" xfId="0" applyNumberFormat="1" applyFont="1" applyBorder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9" fillId="2" borderId="6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8" fillId="0" borderId="3" xfId="0" quotePrefix="1" applyFont="1" applyBorder="1" applyAlignment="1">
      <alignment horizontal="center" vertical="center" wrapText="1"/>
    </xf>
    <xf numFmtId="0" fontId="19" fillId="0" borderId="3" xfId="0" quotePrefix="1" applyFont="1" applyBorder="1" applyAlignment="1">
      <alignment horizontal="center" wrapText="1"/>
    </xf>
    <xf numFmtId="0" fontId="19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1" fontId="8" fillId="2" borderId="4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>
      <alignment horizontal="left" vertical="center"/>
    </xf>
    <xf numFmtId="1" fontId="8" fillId="2" borderId="4" xfId="0" applyNumberFormat="1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quotePrefix="1" applyFont="1" applyFill="1" applyBorder="1" applyAlignment="1">
      <alignment horizontal="left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opLeftCell="B4" zoomScaleNormal="100" workbookViewId="0">
      <selection activeCell="G38" sqref="G3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22" t="s">
        <v>188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20"/>
    </row>
    <row r="2" spans="2:13" ht="18" customHeigh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3"/>
    </row>
    <row r="3" spans="2:13" ht="15.75" customHeight="1" x14ac:dyDescent="0.25">
      <c r="B3" s="122" t="s">
        <v>10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9"/>
    </row>
    <row r="4" spans="2:13" ht="18" x14ac:dyDescent="0.25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4"/>
    </row>
    <row r="5" spans="2:13" ht="18" customHeight="1" x14ac:dyDescent="0.25">
      <c r="B5" s="122" t="s">
        <v>40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8"/>
    </row>
    <row r="6" spans="2:13" ht="18" customHeight="1" x14ac:dyDescent="0.25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8"/>
    </row>
    <row r="7" spans="2:13" ht="18" customHeight="1" x14ac:dyDescent="0.25">
      <c r="B7" s="140" t="s">
        <v>48</v>
      </c>
      <c r="C7" s="140"/>
      <c r="D7" s="140"/>
      <c r="E7" s="140"/>
      <c r="F7" s="140"/>
      <c r="G7" s="38"/>
      <c r="H7" s="34"/>
      <c r="I7" s="34"/>
      <c r="J7" s="34"/>
      <c r="K7" s="35"/>
      <c r="L7" s="35"/>
    </row>
    <row r="8" spans="2:13" ht="25.5" x14ac:dyDescent="0.25">
      <c r="B8" s="133" t="s">
        <v>8</v>
      </c>
      <c r="C8" s="133"/>
      <c r="D8" s="133"/>
      <c r="E8" s="133"/>
      <c r="F8" s="133"/>
      <c r="G8" s="105" t="s">
        <v>171</v>
      </c>
      <c r="H8" s="105" t="s">
        <v>179</v>
      </c>
      <c r="I8" s="105" t="s">
        <v>181</v>
      </c>
      <c r="J8" s="105" t="s">
        <v>180</v>
      </c>
      <c r="K8" s="105" t="s">
        <v>20</v>
      </c>
      <c r="L8" s="105" t="s">
        <v>38</v>
      </c>
    </row>
    <row r="9" spans="2:13" x14ac:dyDescent="0.25">
      <c r="B9" s="134">
        <v>1</v>
      </c>
      <c r="C9" s="134"/>
      <c r="D9" s="134"/>
      <c r="E9" s="134"/>
      <c r="F9" s="135"/>
      <c r="G9" s="63">
        <v>2</v>
      </c>
      <c r="H9" s="63">
        <v>3</v>
      </c>
      <c r="I9" s="63">
        <v>4</v>
      </c>
      <c r="J9" s="63">
        <v>5</v>
      </c>
      <c r="K9" s="63" t="s">
        <v>30</v>
      </c>
      <c r="L9" s="63" t="s">
        <v>118</v>
      </c>
    </row>
    <row r="10" spans="2:13" x14ac:dyDescent="0.25">
      <c r="B10" s="129" t="s">
        <v>22</v>
      </c>
      <c r="C10" s="130"/>
      <c r="D10" s="130"/>
      <c r="E10" s="130"/>
      <c r="F10" s="131"/>
      <c r="G10" s="88">
        <v>1569352.17</v>
      </c>
      <c r="H10" s="46">
        <v>1802079.09</v>
      </c>
      <c r="I10" s="88">
        <v>0</v>
      </c>
      <c r="J10" s="88">
        <v>1655786.62</v>
      </c>
      <c r="K10" s="88">
        <f>J10/G10*100</f>
        <v>105.50765160633131</v>
      </c>
      <c r="L10" s="88">
        <f>J10/H10*100</f>
        <v>91.882017231552254</v>
      </c>
    </row>
    <row r="11" spans="2:13" x14ac:dyDescent="0.25">
      <c r="B11" s="132" t="s">
        <v>21</v>
      </c>
      <c r="C11" s="131"/>
      <c r="D11" s="131"/>
      <c r="E11" s="131"/>
      <c r="F11" s="131"/>
      <c r="G11" s="88">
        <v>0</v>
      </c>
      <c r="H11" s="46">
        <v>0</v>
      </c>
      <c r="I11" s="88">
        <v>0</v>
      </c>
      <c r="J11" s="88">
        <v>0</v>
      </c>
      <c r="K11" s="88">
        <v>0</v>
      </c>
      <c r="L11" s="88">
        <v>0</v>
      </c>
    </row>
    <row r="12" spans="2:13" x14ac:dyDescent="0.25">
      <c r="B12" s="126" t="s">
        <v>0</v>
      </c>
      <c r="C12" s="127"/>
      <c r="D12" s="127"/>
      <c r="E12" s="127"/>
      <c r="F12" s="128"/>
      <c r="G12" s="90">
        <v>1569352.17</v>
      </c>
      <c r="H12" s="90">
        <v>1082079.0900000001</v>
      </c>
      <c r="I12" s="90">
        <v>0</v>
      </c>
      <c r="J12" s="90">
        <f>J11+J10</f>
        <v>1655786.62</v>
      </c>
      <c r="K12" s="90">
        <f>J12/G12*100</f>
        <v>105.50765160633131</v>
      </c>
      <c r="L12" s="90">
        <f>J12/H12*100</f>
        <v>153.01900159626965</v>
      </c>
    </row>
    <row r="13" spans="2:13" x14ac:dyDescent="0.25">
      <c r="B13" s="139" t="s">
        <v>23</v>
      </c>
      <c r="C13" s="130"/>
      <c r="D13" s="130"/>
      <c r="E13" s="130"/>
      <c r="F13" s="130"/>
      <c r="G13" s="88">
        <v>1528650.59</v>
      </c>
      <c r="H13" s="46">
        <v>1777902.8</v>
      </c>
      <c r="I13" s="88">
        <v>0</v>
      </c>
      <c r="J13" s="88">
        <v>1748755.07</v>
      </c>
      <c r="K13" s="91">
        <f>J13/G13*100</f>
        <v>114.39861283146465</v>
      </c>
      <c r="L13" s="91">
        <f>J13/H13*100</f>
        <v>98.360555481435767</v>
      </c>
    </row>
    <row r="14" spans="2:13" x14ac:dyDescent="0.25">
      <c r="B14" s="137" t="s">
        <v>24</v>
      </c>
      <c r="C14" s="131"/>
      <c r="D14" s="131"/>
      <c r="E14" s="131"/>
      <c r="F14" s="131"/>
      <c r="G14" s="89">
        <v>33815.94</v>
      </c>
      <c r="H14" s="106">
        <v>34456.199999999997</v>
      </c>
      <c r="I14" s="89">
        <v>0</v>
      </c>
      <c r="J14" s="89">
        <v>34600.720000000001</v>
      </c>
      <c r="K14" s="91">
        <v>0</v>
      </c>
      <c r="L14" s="91">
        <f>J14/H14*100</f>
        <v>100.41943104579147</v>
      </c>
    </row>
    <row r="15" spans="2:13" x14ac:dyDescent="0.25">
      <c r="B15" s="14" t="s">
        <v>1</v>
      </c>
      <c r="C15" s="95"/>
      <c r="D15" s="95"/>
      <c r="E15" s="95"/>
      <c r="F15" s="95"/>
      <c r="G15" s="90">
        <f>G14+G13</f>
        <v>1562466.53</v>
      </c>
      <c r="H15" s="107">
        <f>H14+H13</f>
        <v>1812359</v>
      </c>
      <c r="I15" s="90">
        <v>0</v>
      </c>
      <c r="J15" s="90">
        <f>J14+J13</f>
        <v>1783355.79</v>
      </c>
      <c r="K15" s="90">
        <f>J15/G15*100</f>
        <v>114.13721547046516</v>
      </c>
      <c r="L15" s="90">
        <f>J15/H15*100</f>
        <v>98.399698404124123</v>
      </c>
    </row>
    <row r="16" spans="2:13" x14ac:dyDescent="0.25">
      <c r="B16" s="138" t="s">
        <v>2</v>
      </c>
      <c r="C16" s="127"/>
      <c r="D16" s="127"/>
      <c r="E16" s="127"/>
      <c r="F16" s="127"/>
      <c r="G16" s="92">
        <f>G10-G15</f>
        <v>6885.6399999998976</v>
      </c>
      <c r="H16" s="90">
        <f>H15-H10</f>
        <v>10279.909999999916</v>
      </c>
      <c r="I16" s="92">
        <v>0</v>
      </c>
      <c r="J16" s="92">
        <f>J12-J15</f>
        <v>-127569.16999999993</v>
      </c>
      <c r="K16" s="92">
        <v>0</v>
      </c>
      <c r="L16" s="92">
        <v>0</v>
      </c>
    </row>
    <row r="17" spans="1:49" ht="18" x14ac:dyDescent="0.25"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"/>
    </row>
    <row r="18" spans="1:49" ht="18" customHeight="1" x14ac:dyDescent="0.25">
      <c r="B18" s="144" t="s">
        <v>45</v>
      </c>
      <c r="C18" s="144"/>
      <c r="D18" s="144"/>
      <c r="E18" s="144"/>
      <c r="F18" s="144"/>
      <c r="G18" s="33"/>
      <c r="H18" s="34"/>
      <c r="I18" s="34"/>
      <c r="J18" s="34"/>
      <c r="K18" s="35"/>
      <c r="L18" s="35"/>
      <c r="M18" s="1"/>
    </row>
    <row r="19" spans="1:49" ht="25.5" x14ac:dyDescent="0.25">
      <c r="B19" s="145" t="s">
        <v>8</v>
      </c>
      <c r="C19" s="145"/>
      <c r="D19" s="145"/>
      <c r="E19" s="145"/>
      <c r="F19" s="145"/>
      <c r="G19" s="21" t="s">
        <v>171</v>
      </c>
      <c r="H19" s="21" t="s">
        <v>179</v>
      </c>
      <c r="I19" s="2" t="s">
        <v>181</v>
      </c>
      <c r="J19" s="21" t="s">
        <v>180</v>
      </c>
      <c r="K19" s="2" t="s">
        <v>20</v>
      </c>
      <c r="L19" s="2" t="s">
        <v>38</v>
      </c>
    </row>
    <row r="20" spans="1:49" x14ac:dyDescent="0.25">
      <c r="B20" s="146">
        <v>1</v>
      </c>
      <c r="C20" s="147"/>
      <c r="D20" s="147"/>
      <c r="E20" s="147"/>
      <c r="F20" s="147"/>
      <c r="G20" s="25">
        <v>2</v>
      </c>
      <c r="H20" s="24">
        <v>3</v>
      </c>
      <c r="I20" s="24">
        <v>4</v>
      </c>
      <c r="J20" s="24">
        <v>5</v>
      </c>
      <c r="K20" s="24" t="s">
        <v>30</v>
      </c>
      <c r="L20" s="24" t="s">
        <v>31</v>
      </c>
    </row>
    <row r="21" spans="1:49" ht="15.75" customHeight="1" x14ac:dyDescent="0.25">
      <c r="B21" s="129" t="s">
        <v>25</v>
      </c>
      <c r="C21" s="148"/>
      <c r="D21" s="148"/>
      <c r="E21" s="148"/>
      <c r="F21" s="148"/>
      <c r="G21" s="56"/>
      <c r="H21" s="39"/>
      <c r="I21" s="39" t="s">
        <v>49</v>
      </c>
      <c r="J21" s="39"/>
      <c r="K21" s="39"/>
      <c r="L21" s="39"/>
    </row>
    <row r="22" spans="1:49" x14ac:dyDescent="0.25">
      <c r="B22" s="129" t="s">
        <v>26</v>
      </c>
      <c r="C22" s="130"/>
      <c r="D22" s="130"/>
      <c r="E22" s="130"/>
      <c r="F22" s="130"/>
      <c r="G22" s="57"/>
      <c r="H22" s="39"/>
      <c r="I22" s="39" t="s">
        <v>49</v>
      </c>
      <c r="J22" s="39"/>
      <c r="K22" s="39"/>
      <c r="L22" s="39"/>
    </row>
    <row r="23" spans="1:49" ht="15" customHeight="1" x14ac:dyDescent="0.25">
      <c r="B23" s="141" t="s">
        <v>39</v>
      </c>
      <c r="C23" s="142"/>
      <c r="D23" s="142"/>
      <c r="E23" s="142"/>
      <c r="F23" s="143"/>
      <c r="G23" s="58"/>
      <c r="H23" s="59"/>
      <c r="I23" s="59"/>
      <c r="J23" s="59"/>
      <c r="K23" s="59"/>
      <c r="L23" s="59"/>
    </row>
    <row r="24" spans="1:49" s="28" customFormat="1" ht="15" customHeight="1" x14ac:dyDescent="0.25">
      <c r="A24"/>
      <c r="B24" s="129" t="s">
        <v>13</v>
      </c>
      <c r="C24" s="130"/>
      <c r="D24" s="130"/>
      <c r="E24" s="130"/>
      <c r="F24" s="130"/>
      <c r="G24" s="57"/>
      <c r="H24" s="39"/>
      <c r="I24" s="39"/>
      <c r="J24" s="39"/>
      <c r="K24" s="39"/>
      <c r="L24" s="39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8" customFormat="1" ht="15" customHeight="1" x14ac:dyDescent="0.25">
      <c r="A25"/>
      <c r="B25" s="129" t="s">
        <v>44</v>
      </c>
      <c r="C25" s="130"/>
      <c r="D25" s="130"/>
      <c r="E25" s="130"/>
      <c r="F25" s="130"/>
      <c r="G25" s="57"/>
      <c r="H25" s="39"/>
      <c r="I25" s="39"/>
      <c r="J25" s="39"/>
      <c r="K25" s="39"/>
      <c r="L25" s="39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2" customFormat="1" x14ac:dyDescent="0.25">
      <c r="A26" s="31"/>
      <c r="B26" s="141" t="s">
        <v>46</v>
      </c>
      <c r="C26" s="142"/>
      <c r="D26" s="142"/>
      <c r="E26" s="142"/>
      <c r="F26" s="143"/>
      <c r="G26" s="58"/>
      <c r="H26" s="60"/>
      <c r="I26" s="60"/>
      <c r="J26" s="60"/>
      <c r="K26" s="60"/>
      <c r="L26" s="60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</row>
    <row r="27" spans="1:49" ht="15.75" x14ac:dyDescent="0.25">
      <c r="B27" s="136" t="s">
        <v>47</v>
      </c>
      <c r="C27" s="136"/>
      <c r="D27" s="136"/>
      <c r="E27" s="136"/>
      <c r="F27" s="136"/>
      <c r="G27" s="108">
        <f>G16</f>
        <v>6885.6399999998976</v>
      </c>
      <c r="H27" s="90">
        <v>10279.91</v>
      </c>
      <c r="I27" s="90"/>
      <c r="J27" s="90">
        <f>J16</f>
        <v>-127569.16999999993</v>
      </c>
      <c r="K27" s="109"/>
      <c r="L27" s="61"/>
    </row>
    <row r="28" spans="1:49" x14ac:dyDescent="0.25">
      <c r="G28" s="67"/>
      <c r="H28" s="67"/>
      <c r="I28" s="67"/>
      <c r="J28" s="67"/>
      <c r="K28" s="67"/>
    </row>
    <row r="29" spans="1:49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6"/>
    </row>
    <row r="30" spans="1:49" x14ac:dyDescent="0.25">
      <c r="B30" s="124" t="s">
        <v>49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</row>
    <row r="31" spans="1:49" ht="15" customHeight="1" x14ac:dyDescent="0.25">
      <c r="B31" s="124" t="s">
        <v>49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</row>
    <row r="32" spans="1:49" ht="15" customHeight="1" x14ac:dyDescent="0.25">
      <c r="B32" s="124" t="s">
        <v>42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</row>
    <row r="33" spans="2:12" ht="36.75" customHeight="1" x14ac:dyDescent="0.25"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</row>
    <row r="34" spans="2:12" ht="15" customHeight="1" x14ac:dyDescent="0.25">
      <c r="B34" s="125" t="s">
        <v>217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2:12" x14ac:dyDescent="0.25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:L2"/>
    <mergeCell ref="B4:L4"/>
    <mergeCell ref="B6:L6"/>
    <mergeCell ref="B17:L17"/>
    <mergeCell ref="B5:L5"/>
    <mergeCell ref="B3:L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14"/>
  <sheetViews>
    <sheetView zoomScale="90" zoomScaleNormal="90" workbookViewId="0">
      <selection activeCell="E39" sqref="E3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7" ht="18" x14ac:dyDescent="0.25"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2:17" ht="15.75" customHeight="1" x14ac:dyDescent="0.25">
      <c r="B2" s="122" t="s">
        <v>10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17" ht="18" x14ac:dyDescent="0.2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2:17" ht="15.75" customHeight="1" x14ac:dyDescent="0.25">
      <c r="B4" s="122" t="s">
        <v>41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17" ht="18" x14ac:dyDescent="0.25"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2:17" ht="15.75" customHeight="1" x14ac:dyDescent="0.25">
      <c r="B6" s="122" t="s">
        <v>32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2:17" ht="18" x14ac:dyDescent="0.25"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8" spans="2:17" ht="45" customHeight="1" x14ac:dyDescent="0.25">
      <c r="B8" s="155" t="s">
        <v>8</v>
      </c>
      <c r="C8" s="156"/>
      <c r="D8" s="156"/>
      <c r="E8" s="156"/>
      <c r="F8" s="157"/>
      <c r="G8" s="27" t="s">
        <v>170</v>
      </c>
      <c r="H8" s="64" t="s">
        <v>179</v>
      </c>
      <c r="I8" s="27" t="s">
        <v>181</v>
      </c>
      <c r="J8" s="27" t="s">
        <v>182</v>
      </c>
      <c r="K8" s="27" t="s">
        <v>20</v>
      </c>
      <c r="L8" s="27" t="s">
        <v>38</v>
      </c>
    </row>
    <row r="9" spans="2:17" x14ac:dyDescent="0.25">
      <c r="B9" s="152">
        <v>1</v>
      </c>
      <c r="C9" s="153"/>
      <c r="D9" s="153"/>
      <c r="E9" s="153"/>
      <c r="F9" s="154"/>
      <c r="G9" s="29">
        <v>2</v>
      </c>
      <c r="H9" s="65">
        <v>3</v>
      </c>
      <c r="I9" s="29">
        <v>4</v>
      </c>
      <c r="J9" s="29">
        <v>5</v>
      </c>
      <c r="K9" s="29" t="s">
        <v>30</v>
      </c>
      <c r="L9" s="29" t="s">
        <v>118</v>
      </c>
    </row>
    <row r="10" spans="2:17" x14ac:dyDescent="0.25">
      <c r="B10" s="5"/>
      <c r="C10" s="5"/>
      <c r="D10" s="5"/>
      <c r="E10" s="5"/>
      <c r="F10" s="5" t="s">
        <v>37</v>
      </c>
      <c r="G10" s="81">
        <f>G11</f>
        <v>1569352.1700000002</v>
      </c>
      <c r="H10" s="46">
        <f>H11</f>
        <v>1802079.09</v>
      </c>
      <c r="I10" s="46">
        <v>0</v>
      </c>
      <c r="J10" s="81">
        <f>J11</f>
        <v>1655786.6199999999</v>
      </c>
      <c r="K10" s="81">
        <f>J10/G10*100</f>
        <v>105.50765160633127</v>
      </c>
      <c r="L10" s="81">
        <f>J10/H10*100</f>
        <v>91.88201723155224</v>
      </c>
      <c r="M10" s="93"/>
      <c r="N10" s="67"/>
      <c r="O10" s="67"/>
      <c r="P10" s="67"/>
      <c r="Q10" s="67"/>
    </row>
    <row r="11" spans="2:17" x14ac:dyDescent="0.25">
      <c r="B11" s="5">
        <v>6</v>
      </c>
      <c r="C11" s="5"/>
      <c r="D11" s="5"/>
      <c r="E11" s="5"/>
      <c r="F11" s="5" t="s">
        <v>3</v>
      </c>
      <c r="G11" s="62">
        <f>G12+G20+G24+G28+G34</f>
        <v>1569352.1700000002</v>
      </c>
      <c r="H11" s="62">
        <f>H12+H20+H24+H28+H34</f>
        <v>1802079.09</v>
      </c>
      <c r="I11" s="62">
        <v>0</v>
      </c>
      <c r="J11" s="62">
        <f>J12+J20+J24+J28+J34</f>
        <v>1655786.6199999999</v>
      </c>
      <c r="K11" s="81">
        <f>J11/G11*100</f>
        <v>105.50765160633127</v>
      </c>
      <c r="L11" s="81">
        <f>J11/H11*100</f>
        <v>91.88201723155224</v>
      </c>
      <c r="M11" s="93"/>
      <c r="N11" s="67"/>
      <c r="O11" s="67"/>
      <c r="P11" s="67"/>
      <c r="Q11" s="67"/>
    </row>
    <row r="12" spans="2:17" ht="25.5" x14ac:dyDescent="0.25">
      <c r="B12" s="5"/>
      <c r="C12" s="5">
        <v>63</v>
      </c>
      <c r="D12" s="5"/>
      <c r="E12" s="5"/>
      <c r="F12" s="5" t="s">
        <v>92</v>
      </c>
      <c r="G12" s="81">
        <f>G13+G16</f>
        <v>1480735.87</v>
      </c>
      <c r="H12" s="46">
        <v>1693630.8</v>
      </c>
      <c r="I12" s="46">
        <v>0</v>
      </c>
      <c r="J12" s="81">
        <f>J13</f>
        <v>1545981.5</v>
      </c>
      <c r="K12" s="81">
        <f>J12/G12*100</f>
        <v>104.40629766063545</v>
      </c>
      <c r="L12" s="81">
        <f>J12/H12*100</f>
        <v>91.28208461962312</v>
      </c>
      <c r="M12" s="93"/>
      <c r="N12" s="67"/>
      <c r="O12" s="67"/>
      <c r="P12" s="67"/>
      <c r="Q12" s="67"/>
    </row>
    <row r="13" spans="2:17" ht="28.9" customHeight="1" x14ac:dyDescent="0.25">
      <c r="B13" s="6"/>
      <c r="C13" s="6"/>
      <c r="D13" s="6">
        <v>636</v>
      </c>
      <c r="E13" s="6"/>
      <c r="F13" s="17" t="s">
        <v>92</v>
      </c>
      <c r="G13" s="82">
        <f>G14+G15</f>
        <v>1466122.35</v>
      </c>
      <c r="H13" s="47">
        <v>0</v>
      </c>
      <c r="I13" s="47">
        <v>0</v>
      </c>
      <c r="J13" s="82">
        <f>J14+J15+J17+J18</f>
        <v>1545981.5</v>
      </c>
      <c r="K13" s="82">
        <f>J13/G13*100</f>
        <v>105.44696354980196</v>
      </c>
      <c r="L13" s="82">
        <v>0</v>
      </c>
      <c r="M13" s="93"/>
      <c r="N13" s="67"/>
      <c r="O13" s="67"/>
      <c r="P13" s="67"/>
      <c r="Q13" s="67"/>
    </row>
    <row r="14" spans="2:17" ht="25.5" x14ac:dyDescent="0.25">
      <c r="B14" s="6"/>
      <c r="C14" s="6"/>
      <c r="D14" s="6"/>
      <c r="E14" s="6">
        <v>6361</v>
      </c>
      <c r="F14" s="17" t="s">
        <v>93</v>
      </c>
      <c r="G14" s="82">
        <v>1432324.55</v>
      </c>
      <c r="H14" s="47">
        <v>0</v>
      </c>
      <c r="I14" s="47">
        <v>0</v>
      </c>
      <c r="J14" s="82">
        <v>1503530.49</v>
      </c>
      <c r="K14" s="82">
        <f t="shared" ref="K14:K15" si="0">J14/G14*100</f>
        <v>104.97135513037182</v>
      </c>
      <c r="L14" s="82">
        <v>0</v>
      </c>
      <c r="M14" s="93"/>
      <c r="N14" s="67"/>
      <c r="O14" s="67"/>
      <c r="P14" s="67"/>
      <c r="Q14" s="67"/>
    </row>
    <row r="15" spans="2:17" ht="26.45" customHeight="1" x14ac:dyDescent="0.25">
      <c r="B15" s="6"/>
      <c r="C15" s="6"/>
      <c r="D15" s="6"/>
      <c r="E15" s="6">
        <v>6362</v>
      </c>
      <c r="F15" s="17" t="s">
        <v>127</v>
      </c>
      <c r="G15" s="82">
        <v>33797.800000000003</v>
      </c>
      <c r="H15" s="46">
        <v>0</v>
      </c>
      <c r="I15" s="47">
        <v>0</v>
      </c>
      <c r="J15" s="82">
        <v>31050.69</v>
      </c>
      <c r="K15" s="82">
        <f t="shared" si="0"/>
        <v>91.87192657510252</v>
      </c>
      <c r="L15" s="82">
        <v>0</v>
      </c>
      <c r="M15" s="93"/>
      <c r="N15" s="67"/>
      <c r="O15" s="67"/>
      <c r="P15" s="67"/>
      <c r="Q15" s="67"/>
    </row>
    <row r="16" spans="2:17" ht="26.45" customHeight="1" x14ac:dyDescent="0.25">
      <c r="B16" s="6"/>
      <c r="C16" s="6"/>
      <c r="D16" s="6">
        <v>639</v>
      </c>
      <c r="E16" s="6"/>
      <c r="F16" s="17" t="s">
        <v>129</v>
      </c>
      <c r="G16" s="82">
        <v>14613.52</v>
      </c>
      <c r="H16" s="47">
        <v>0</v>
      </c>
      <c r="I16" s="47">
        <v>0</v>
      </c>
      <c r="J16" s="82">
        <f>J17+J18</f>
        <v>11400.32</v>
      </c>
      <c r="K16" s="82">
        <f>J16/G16*100</f>
        <v>78.012142180665563</v>
      </c>
      <c r="L16" s="82">
        <v>0</v>
      </c>
      <c r="M16" s="93"/>
      <c r="N16" s="67"/>
      <c r="O16" s="67"/>
      <c r="P16" s="67"/>
      <c r="Q16" s="67"/>
    </row>
    <row r="17" spans="2:17" ht="26.45" customHeight="1" x14ac:dyDescent="0.25">
      <c r="B17" s="6"/>
      <c r="C17" s="6"/>
      <c r="D17" s="103"/>
      <c r="E17" s="6">
        <v>6391</v>
      </c>
      <c r="F17" s="17" t="s">
        <v>213</v>
      </c>
      <c r="G17" s="82">
        <v>2192.0700000000002</v>
      </c>
      <c r="H17" s="47">
        <v>0</v>
      </c>
      <c r="I17" s="47">
        <v>0</v>
      </c>
      <c r="J17" s="82">
        <v>1710.01</v>
      </c>
      <c r="K17" s="82">
        <f>J17/G17*100</f>
        <v>78.008913948915861</v>
      </c>
      <c r="L17" s="82">
        <v>0</v>
      </c>
      <c r="M17" s="93"/>
      <c r="N17" s="67"/>
      <c r="O17" s="67"/>
      <c r="P17" s="67"/>
      <c r="Q17" s="67"/>
    </row>
    <row r="18" spans="2:17" ht="26.45" customHeight="1" x14ac:dyDescent="0.25">
      <c r="B18" s="6"/>
      <c r="C18" s="6"/>
      <c r="D18" s="103"/>
      <c r="E18" s="6">
        <v>6393</v>
      </c>
      <c r="F18" s="17" t="s">
        <v>214</v>
      </c>
      <c r="G18" s="82">
        <v>12421.45</v>
      </c>
      <c r="H18" s="47">
        <v>0</v>
      </c>
      <c r="I18" s="47">
        <v>0</v>
      </c>
      <c r="J18" s="82">
        <v>9690.31</v>
      </c>
      <c r="K18" s="82">
        <f>J18/G18*100</f>
        <v>78.012711881463105</v>
      </c>
      <c r="L18" s="82">
        <v>0</v>
      </c>
      <c r="M18" s="93"/>
      <c r="N18" s="67"/>
      <c r="O18" s="67"/>
      <c r="P18" s="67"/>
      <c r="Q18" s="67"/>
    </row>
    <row r="19" spans="2:17" x14ac:dyDescent="0.25">
      <c r="B19" s="6"/>
      <c r="C19" s="6"/>
      <c r="D19" s="7"/>
      <c r="E19" s="7" t="s">
        <v>12</v>
      </c>
      <c r="F19" s="7"/>
      <c r="G19" s="82"/>
      <c r="H19" s="47" t="s">
        <v>49</v>
      </c>
      <c r="I19" s="47" t="s">
        <v>49</v>
      </c>
      <c r="J19" s="82"/>
      <c r="K19" s="82"/>
      <c r="L19" s="82"/>
      <c r="M19" s="93"/>
      <c r="N19" s="67"/>
      <c r="O19" s="67"/>
      <c r="P19" s="67"/>
      <c r="Q19" s="67"/>
    </row>
    <row r="20" spans="2:17" x14ac:dyDescent="0.25">
      <c r="B20" s="13"/>
      <c r="C20" s="13">
        <v>64</v>
      </c>
      <c r="D20" s="40"/>
      <c r="E20" s="40"/>
      <c r="F20" s="40" t="s">
        <v>56</v>
      </c>
      <c r="G20" s="81">
        <v>1.2</v>
      </c>
      <c r="H20" s="46">
        <v>703</v>
      </c>
      <c r="I20" s="46">
        <v>0</v>
      </c>
      <c r="J20" s="81">
        <v>1.1299999999999999</v>
      </c>
      <c r="K20" s="81">
        <f>J20/G20*100</f>
        <v>94.166666666666671</v>
      </c>
      <c r="L20" s="81">
        <f>J20/H20*100</f>
        <v>0.1607396870554765</v>
      </c>
      <c r="M20" s="93"/>
      <c r="N20" s="67"/>
      <c r="O20" s="67"/>
      <c r="P20" s="67"/>
      <c r="Q20" s="67"/>
    </row>
    <row r="21" spans="2:17" x14ac:dyDescent="0.25">
      <c r="B21" s="6"/>
      <c r="C21" s="6"/>
      <c r="D21" s="7">
        <v>641</v>
      </c>
      <c r="E21" s="7"/>
      <c r="F21" s="7" t="s">
        <v>57</v>
      </c>
      <c r="G21" s="82">
        <v>1.2</v>
      </c>
      <c r="H21" s="47">
        <v>0</v>
      </c>
      <c r="I21" s="47">
        <v>0</v>
      </c>
      <c r="J21" s="82">
        <v>0.13</v>
      </c>
      <c r="K21" s="82">
        <f>J21/G21*100</f>
        <v>10.833333333333334</v>
      </c>
      <c r="L21" s="82">
        <v>0</v>
      </c>
      <c r="M21" s="93"/>
      <c r="N21" s="67"/>
      <c r="O21" s="67"/>
      <c r="P21" s="67"/>
      <c r="Q21" s="67"/>
    </row>
    <row r="22" spans="2:17" x14ac:dyDescent="0.25">
      <c r="B22" s="6"/>
      <c r="C22" s="6"/>
      <c r="D22" s="7"/>
      <c r="E22" s="7">
        <v>6413</v>
      </c>
      <c r="F22" s="7" t="s">
        <v>58</v>
      </c>
      <c r="G22" s="82">
        <v>1.2</v>
      </c>
      <c r="H22" s="47">
        <v>0</v>
      </c>
      <c r="I22" s="47">
        <v>0</v>
      </c>
      <c r="J22" s="82">
        <v>1.1299999999999999</v>
      </c>
      <c r="K22" s="82">
        <f>J22/G22*100</f>
        <v>94.166666666666671</v>
      </c>
      <c r="L22" s="82">
        <v>0</v>
      </c>
      <c r="M22" s="93"/>
      <c r="N22" s="67"/>
      <c r="O22" s="67"/>
      <c r="P22" s="67"/>
      <c r="Q22" s="67"/>
    </row>
    <row r="23" spans="2:17" x14ac:dyDescent="0.25">
      <c r="B23" s="6"/>
      <c r="C23" s="6"/>
      <c r="D23" s="7"/>
      <c r="E23" s="7"/>
      <c r="F23" s="7"/>
      <c r="G23" s="82">
        <v>0</v>
      </c>
      <c r="H23" s="47">
        <v>0</v>
      </c>
      <c r="I23" s="47">
        <v>0</v>
      </c>
      <c r="J23" s="82">
        <v>0</v>
      </c>
      <c r="K23" s="82">
        <v>0</v>
      </c>
      <c r="L23" s="82">
        <v>0</v>
      </c>
      <c r="M23" s="93"/>
      <c r="N23" s="67"/>
      <c r="O23" s="67"/>
      <c r="P23" s="67"/>
      <c r="Q23" s="67"/>
    </row>
    <row r="24" spans="2:17" ht="38.25" x14ac:dyDescent="0.25">
      <c r="B24" s="13"/>
      <c r="C24" s="13">
        <v>65</v>
      </c>
      <c r="D24" s="40"/>
      <c r="E24" s="40"/>
      <c r="F24" s="42" t="s">
        <v>52</v>
      </c>
      <c r="G24" s="81">
        <v>0</v>
      </c>
      <c r="H24" s="46">
        <v>1876</v>
      </c>
      <c r="I24" s="46">
        <v>0</v>
      </c>
      <c r="J24" s="81">
        <v>1876</v>
      </c>
      <c r="K24" s="81">
        <v>0</v>
      </c>
      <c r="L24" s="81">
        <v>0</v>
      </c>
      <c r="M24" s="93"/>
      <c r="N24" s="67"/>
      <c r="O24" s="67"/>
      <c r="P24" s="67"/>
      <c r="Q24" s="67"/>
    </row>
    <row r="25" spans="2:17" x14ac:dyDescent="0.25">
      <c r="B25" s="6"/>
      <c r="C25" s="6"/>
      <c r="D25" s="7">
        <v>651</v>
      </c>
      <c r="E25" s="7"/>
      <c r="F25" s="7" t="s">
        <v>51</v>
      </c>
      <c r="G25" s="82">
        <v>0</v>
      </c>
      <c r="H25" s="47">
        <v>0</v>
      </c>
      <c r="I25" s="47">
        <v>0</v>
      </c>
      <c r="J25" s="82">
        <v>1876</v>
      </c>
      <c r="K25" s="82">
        <v>0</v>
      </c>
      <c r="L25" s="82">
        <v>0</v>
      </c>
      <c r="M25" s="93"/>
      <c r="N25" s="67"/>
      <c r="O25" s="67"/>
      <c r="P25" s="67"/>
      <c r="Q25" s="67"/>
    </row>
    <row r="26" spans="2:17" x14ac:dyDescent="0.25">
      <c r="B26" s="6"/>
      <c r="C26" s="6"/>
      <c r="D26" s="7"/>
      <c r="E26" s="7">
        <v>6526</v>
      </c>
      <c r="F26" s="7" t="s">
        <v>50</v>
      </c>
      <c r="G26" s="82">
        <v>0</v>
      </c>
      <c r="H26" s="47">
        <v>0</v>
      </c>
      <c r="I26" s="47">
        <v>0</v>
      </c>
      <c r="J26" s="82">
        <v>1876</v>
      </c>
      <c r="K26" s="82">
        <v>0</v>
      </c>
      <c r="L26" s="82">
        <v>0</v>
      </c>
      <c r="M26" s="93"/>
      <c r="N26" s="67"/>
      <c r="O26" s="67"/>
      <c r="P26" s="67"/>
      <c r="Q26" s="67"/>
    </row>
    <row r="27" spans="2:17" x14ac:dyDescent="0.25">
      <c r="B27" s="6"/>
      <c r="C27" s="6"/>
      <c r="D27" s="7"/>
      <c r="E27" s="7"/>
      <c r="F27" s="7"/>
      <c r="G27" s="82"/>
      <c r="H27" s="47"/>
      <c r="I27" s="47">
        <v>0</v>
      </c>
      <c r="J27" s="82"/>
      <c r="K27" s="82"/>
      <c r="L27" s="82"/>
      <c r="M27" s="93"/>
      <c r="N27" s="67"/>
      <c r="O27" s="67"/>
      <c r="P27" s="67"/>
      <c r="Q27" s="67"/>
    </row>
    <row r="28" spans="2:17" ht="25.5" x14ac:dyDescent="0.25">
      <c r="B28" s="13"/>
      <c r="C28" s="13">
        <v>66</v>
      </c>
      <c r="D28" s="40"/>
      <c r="E28" s="40"/>
      <c r="F28" s="5" t="s">
        <v>14</v>
      </c>
      <c r="G28" s="81">
        <f>G31</f>
        <v>1000</v>
      </c>
      <c r="H28" s="46">
        <v>7744.26</v>
      </c>
      <c r="I28" s="46">
        <v>0</v>
      </c>
      <c r="J28" s="81">
        <f>J31</f>
        <v>7744.26</v>
      </c>
      <c r="K28" s="81">
        <f>J28/G28*100</f>
        <v>774.42600000000004</v>
      </c>
      <c r="L28" s="81">
        <f>J28/H28*100</f>
        <v>100</v>
      </c>
      <c r="M28" s="93"/>
      <c r="N28" s="67"/>
      <c r="O28" s="67"/>
      <c r="P28" s="67"/>
      <c r="Q28" s="67"/>
    </row>
    <row r="29" spans="2:17" ht="25.5" x14ac:dyDescent="0.25">
      <c r="B29" s="6"/>
      <c r="C29" s="13"/>
      <c r="D29" s="7">
        <v>661</v>
      </c>
      <c r="E29" s="7"/>
      <c r="F29" s="9" t="s">
        <v>27</v>
      </c>
      <c r="G29" s="82">
        <f>G30</f>
        <v>0</v>
      </c>
      <c r="H29" s="47">
        <v>0</v>
      </c>
      <c r="I29" s="47">
        <v>0</v>
      </c>
      <c r="J29" s="82">
        <v>0</v>
      </c>
      <c r="K29" s="82">
        <v>0</v>
      </c>
      <c r="L29" s="82">
        <v>0</v>
      </c>
      <c r="M29" s="93"/>
      <c r="N29" s="67"/>
      <c r="O29" s="67"/>
      <c r="P29" s="67"/>
      <c r="Q29" s="67"/>
    </row>
    <row r="30" spans="2:17" x14ac:dyDescent="0.25">
      <c r="B30" s="6"/>
      <c r="C30" s="13"/>
      <c r="D30" s="7"/>
      <c r="E30" s="7">
        <v>6614</v>
      </c>
      <c r="F30" s="9" t="s">
        <v>128</v>
      </c>
      <c r="G30" s="82">
        <v>0</v>
      </c>
      <c r="H30" s="47">
        <v>0</v>
      </c>
      <c r="I30" s="47">
        <v>0</v>
      </c>
      <c r="J30" s="82">
        <v>0</v>
      </c>
      <c r="K30" s="82">
        <v>0</v>
      </c>
      <c r="L30" s="82">
        <v>0</v>
      </c>
      <c r="M30" s="93"/>
      <c r="N30" s="67"/>
      <c r="O30" s="67"/>
      <c r="P30" s="67"/>
      <c r="Q30" s="67"/>
    </row>
    <row r="31" spans="2:17" x14ac:dyDescent="0.25">
      <c r="B31" s="6"/>
      <c r="C31" s="13"/>
      <c r="D31" s="7">
        <v>663</v>
      </c>
      <c r="E31" s="7"/>
      <c r="F31" s="9" t="s">
        <v>162</v>
      </c>
      <c r="G31" s="82">
        <v>1000</v>
      </c>
      <c r="H31" s="47">
        <v>0</v>
      </c>
      <c r="I31" s="47">
        <v>0</v>
      </c>
      <c r="J31" s="82">
        <f>J32</f>
        <v>7744.26</v>
      </c>
      <c r="K31" s="82">
        <v>0</v>
      </c>
      <c r="L31" s="82">
        <v>0</v>
      </c>
      <c r="M31" s="93"/>
      <c r="N31" s="67"/>
      <c r="O31" s="67"/>
      <c r="P31" s="67"/>
      <c r="Q31" s="67"/>
    </row>
    <row r="32" spans="2:17" x14ac:dyDescent="0.25">
      <c r="B32" s="6"/>
      <c r="C32" s="13"/>
      <c r="D32" s="7"/>
      <c r="E32" s="7">
        <v>6631</v>
      </c>
      <c r="F32" s="9" t="s">
        <v>59</v>
      </c>
      <c r="G32" s="82">
        <v>1000</v>
      </c>
      <c r="H32" s="47">
        <v>0</v>
      </c>
      <c r="I32" s="47">
        <v>0</v>
      </c>
      <c r="J32" s="82">
        <v>7744.26</v>
      </c>
      <c r="K32" s="82">
        <v>0</v>
      </c>
      <c r="L32" s="82">
        <v>0</v>
      </c>
      <c r="M32" s="93"/>
      <c r="N32" s="67"/>
      <c r="O32" s="67"/>
      <c r="P32" s="67"/>
      <c r="Q32" s="67"/>
    </row>
    <row r="33" spans="2:17" x14ac:dyDescent="0.25">
      <c r="B33" s="6"/>
      <c r="C33" s="6"/>
      <c r="D33" s="7"/>
      <c r="E33" s="7"/>
      <c r="F33" s="9" t="s">
        <v>17</v>
      </c>
      <c r="G33" s="82"/>
      <c r="H33" s="47"/>
      <c r="I33" s="47" t="s">
        <v>49</v>
      </c>
      <c r="J33" s="82"/>
      <c r="K33" s="82"/>
      <c r="L33" s="82"/>
      <c r="M33" s="93"/>
      <c r="N33" s="67"/>
      <c r="O33" s="67"/>
      <c r="P33" s="67"/>
      <c r="Q33" s="67"/>
    </row>
    <row r="34" spans="2:17" ht="30.75" customHeight="1" x14ac:dyDescent="0.25">
      <c r="B34" s="13"/>
      <c r="C34" s="13">
        <v>67</v>
      </c>
      <c r="D34" s="40"/>
      <c r="E34" s="40"/>
      <c r="F34" s="41" t="s">
        <v>53</v>
      </c>
      <c r="G34" s="81">
        <f>G35</f>
        <v>87615.1</v>
      </c>
      <c r="H34" s="46">
        <v>98125.03</v>
      </c>
      <c r="I34" s="46">
        <v>0</v>
      </c>
      <c r="J34" s="81">
        <f>J35</f>
        <v>100183.73</v>
      </c>
      <c r="K34" s="81">
        <f>J34/G34*100</f>
        <v>114.34527838237929</v>
      </c>
      <c r="L34" s="81">
        <f>J34/H34*100</f>
        <v>102.09803757512226</v>
      </c>
      <c r="M34" s="93"/>
      <c r="N34" s="67"/>
      <c r="O34" s="67"/>
      <c r="P34" s="67"/>
      <c r="Q34" s="67"/>
    </row>
    <row r="35" spans="2:17" ht="25.5" x14ac:dyDescent="0.25">
      <c r="B35" s="6"/>
      <c r="C35" s="6"/>
      <c r="D35" s="6">
        <v>671</v>
      </c>
      <c r="E35" s="6"/>
      <c r="F35" s="17" t="s">
        <v>54</v>
      </c>
      <c r="G35" s="82">
        <f>G36</f>
        <v>87615.1</v>
      </c>
      <c r="H35" s="47">
        <v>0</v>
      </c>
      <c r="I35" s="47">
        <v>0</v>
      </c>
      <c r="J35" s="82">
        <f>J36+J37</f>
        <v>100183.73</v>
      </c>
      <c r="K35" s="82">
        <f>J35/G35*100</f>
        <v>114.34527838237929</v>
      </c>
      <c r="L35" s="82">
        <v>0</v>
      </c>
      <c r="M35" s="93"/>
      <c r="N35" s="67"/>
      <c r="O35" s="67"/>
      <c r="P35" s="67"/>
      <c r="Q35" s="67"/>
    </row>
    <row r="36" spans="2:17" ht="25.5" x14ac:dyDescent="0.25">
      <c r="B36" s="6"/>
      <c r="C36" s="6"/>
      <c r="D36" s="6"/>
      <c r="E36" s="6">
        <v>6711</v>
      </c>
      <c r="F36" s="17" t="s">
        <v>55</v>
      </c>
      <c r="G36" s="82">
        <v>87615.1</v>
      </c>
      <c r="H36" s="47">
        <v>0</v>
      </c>
      <c r="I36" s="47">
        <v>0</v>
      </c>
      <c r="J36" s="82">
        <v>98683.73</v>
      </c>
      <c r="K36" s="82">
        <f>J36/G36*100</f>
        <v>112.63324472608032</v>
      </c>
      <c r="L36" s="82">
        <v>0</v>
      </c>
      <c r="M36" s="93"/>
      <c r="N36" s="67"/>
      <c r="O36" s="67"/>
      <c r="P36" s="67"/>
      <c r="Q36" s="67"/>
    </row>
    <row r="37" spans="2:17" ht="25.5" x14ac:dyDescent="0.25">
      <c r="B37" s="6"/>
      <c r="C37" s="6"/>
      <c r="D37" s="6"/>
      <c r="E37" s="6">
        <v>6712</v>
      </c>
      <c r="F37" s="17" t="s">
        <v>187</v>
      </c>
      <c r="G37" s="82">
        <v>0</v>
      </c>
      <c r="H37" s="47">
        <v>0</v>
      </c>
      <c r="I37" s="47">
        <v>0</v>
      </c>
      <c r="J37" s="82">
        <v>1500</v>
      </c>
      <c r="K37" s="82">
        <v>0</v>
      </c>
      <c r="L37" s="82">
        <v>0</v>
      </c>
      <c r="M37" s="93"/>
      <c r="N37" s="67"/>
      <c r="O37" s="67"/>
      <c r="P37" s="67"/>
      <c r="Q37" s="67"/>
    </row>
    <row r="38" spans="2:17" x14ac:dyDescent="0.25">
      <c r="B38" s="6"/>
      <c r="C38" s="6"/>
      <c r="D38" s="6"/>
      <c r="E38" s="6"/>
      <c r="F38" s="17"/>
      <c r="G38" s="82"/>
      <c r="H38" s="47"/>
      <c r="I38" s="47"/>
      <c r="J38" s="82"/>
      <c r="K38" s="82"/>
      <c r="L38" s="82"/>
      <c r="M38" s="93"/>
      <c r="N38" s="67"/>
      <c r="O38" s="67"/>
      <c r="P38" s="67"/>
      <c r="Q38" s="67"/>
    </row>
    <row r="39" spans="2:17" x14ac:dyDescent="0.25">
      <c r="B39" s="6"/>
      <c r="C39" s="6"/>
      <c r="D39" s="6"/>
      <c r="E39" s="6" t="s">
        <v>12</v>
      </c>
      <c r="F39" s="17"/>
      <c r="G39" s="102"/>
      <c r="H39" s="66"/>
      <c r="I39" s="47"/>
      <c r="J39" s="84" t="s">
        <v>49</v>
      </c>
      <c r="K39" s="84"/>
      <c r="L39" s="84"/>
      <c r="M39" s="93"/>
      <c r="N39" s="67"/>
      <c r="O39" s="67"/>
      <c r="P39" s="67"/>
      <c r="Q39" s="67"/>
    </row>
    <row r="40" spans="2:17" x14ac:dyDescent="0.25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83"/>
    </row>
    <row r="41" spans="2:17" ht="36.75" customHeight="1" x14ac:dyDescent="0.25">
      <c r="B41" s="149" t="s">
        <v>8</v>
      </c>
      <c r="C41" s="150"/>
      <c r="D41" s="150"/>
      <c r="E41" s="150"/>
      <c r="F41" s="151"/>
      <c r="G41" s="68" t="s">
        <v>183</v>
      </c>
      <c r="H41" s="68" t="s">
        <v>179</v>
      </c>
      <c r="I41" s="68" t="s">
        <v>181</v>
      </c>
      <c r="J41" s="68" t="s">
        <v>182</v>
      </c>
      <c r="K41" s="68" t="s">
        <v>20</v>
      </c>
      <c r="L41" s="68" t="s">
        <v>38</v>
      </c>
      <c r="M41" s="83"/>
    </row>
    <row r="42" spans="2:17" x14ac:dyDescent="0.25">
      <c r="B42" s="149">
        <v>1</v>
      </c>
      <c r="C42" s="150"/>
      <c r="D42" s="150"/>
      <c r="E42" s="150"/>
      <c r="F42" s="151"/>
      <c r="G42" s="68">
        <v>2</v>
      </c>
      <c r="H42" s="68">
        <v>3</v>
      </c>
      <c r="I42" s="68">
        <v>4</v>
      </c>
      <c r="J42" s="68">
        <v>5</v>
      </c>
      <c r="K42" s="68" t="s">
        <v>30</v>
      </c>
      <c r="L42" s="68" t="s">
        <v>118</v>
      </c>
      <c r="M42" s="110"/>
      <c r="N42" s="67"/>
    </row>
    <row r="43" spans="2:17" x14ac:dyDescent="0.25">
      <c r="B43" s="5"/>
      <c r="C43" s="5"/>
      <c r="D43" s="5"/>
      <c r="E43" s="5"/>
      <c r="F43" s="5" t="s">
        <v>36</v>
      </c>
      <c r="G43" s="81">
        <f>G44+G98</f>
        <v>1562466.5299999998</v>
      </c>
      <c r="H43" s="46">
        <f>H44+H98</f>
        <v>1812358.9999999998</v>
      </c>
      <c r="I43" s="46">
        <v>0</v>
      </c>
      <c r="J43" s="81">
        <f>J44+J98</f>
        <v>1783355.7899999998</v>
      </c>
      <c r="K43" s="81">
        <f t="shared" ref="K43:K53" si="1">J43/G43*100</f>
        <v>114.13721547046516</v>
      </c>
      <c r="L43" s="81">
        <f>J43/H43*100</f>
        <v>98.399698404124123</v>
      </c>
      <c r="M43" s="110"/>
      <c r="N43" s="67"/>
    </row>
    <row r="44" spans="2:17" x14ac:dyDescent="0.25">
      <c r="B44" s="5">
        <v>3</v>
      </c>
      <c r="C44" s="5"/>
      <c r="D44" s="5"/>
      <c r="E44" s="5"/>
      <c r="F44" s="5" t="s">
        <v>4</v>
      </c>
      <c r="G44" s="81">
        <f>G45+G55+G86+G91+G94</f>
        <v>1528650.5899999999</v>
      </c>
      <c r="H44" s="46">
        <f>H45+H55+H86+H91+H94</f>
        <v>1777902.7999999998</v>
      </c>
      <c r="I44" s="46">
        <v>0</v>
      </c>
      <c r="J44" s="81">
        <f>J45+J55+J86+J91+J94</f>
        <v>1748755.0699999998</v>
      </c>
      <c r="K44" s="81">
        <f t="shared" si="1"/>
        <v>114.39861283146465</v>
      </c>
      <c r="L44" s="81">
        <f>J44/H44*100</f>
        <v>98.360555481435767</v>
      </c>
      <c r="M44" s="110"/>
      <c r="N44" s="67"/>
    </row>
    <row r="45" spans="2:17" x14ac:dyDescent="0.25">
      <c r="B45" s="5"/>
      <c r="C45" s="5">
        <v>31</v>
      </c>
      <c r="D45" s="5"/>
      <c r="E45" s="5"/>
      <c r="F45" s="5" t="s">
        <v>5</v>
      </c>
      <c r="G45" s="81">
        <f>G46+G50+G52</f>
        <v>1298372.5399999998</v>
      </c>
      <c r="H45" s="46">
        <v>1504384.03</v>
      </c>
      <c r="I45" s="46">
        <v>0</v>
      </c>
      <c r="J45" s="81">
        <f>J46+J50+J52</f>
        <v>1492761.52</v>
      </c>
      <c r="K45" s="81">
        <f t="shared" si="1"/>
        <v>114.97174146951691</v>
      </c>
      <c r="L45" s="81">
        <f>J45/H45*100</f>
        <v>99.227423997581255</v>
      </c>
      <c r="M45" s="110"/>
      <c r="N45" s="67"/>
    </row>
    <row r="46" spans="2:17" x14ac:dyDescent="0.25">
      <c r="B46" s="13"/>
      <c r="C46" s="13"/>
      <c r="D46" s="13">
        <v>311</v>
      </c>
      <c r="E46" s="13"/>
      <c r="F46" s="13" t="s">
        <v>28</v>
      </c>
      <c r="G46" s="81">
        <f>G47+G48+G49</f>
        <v>1077535.1099999999</v>
      </c>
      <c r="H46" s="46">
        <v>0</v>
      </c>
      <c r="I46" s="46">
        <v>0</v>
      </c>
      <c r="J46" s="81">
        <f>J47+J48+J49</f>
        <v>1238384.9099999999</v>
      </c>
      <c r="K46" s="81">
        <f t="shared" si="1"/>
        <v>114.92756927428564</v>
      </c>
      <c r="L46" s="81">
        <v>0</v>
      </c>
      <c r="M46" s="110"/>
      <c r="N46" s="67"/>
    </row>
    <row r="47" spans="2:17" x14ac:dyDescent="0.25">
      <c r="B47" s="6"/>
      <c r="C47" s="6"/>
      <c r="D47" s="6"/>
      <c r="E47" s="6">
        <v>3111</v>
      </c>
      <c r="F47" s="6" t="s">
        <v>29</v>
      </c>
      <c r="G47" s="82">
        <v>1034212</v>
      </c>
      <c r="H47" s="47">
        <v>0</v>
      </c>
      <c r="I47" s="47">
        <v>0</v>
      </c>
      <c r="J47" s="82">
        <v>1214737.3899999999</v>
      </c>
      <c r="K47" s="82">
        <f t="shared" si="1"/>
        <v>117.45535634860163</v>
      </c>
      <c r="L47" s="82">
        <v>0</v>
      </c>
      <c r="M47" s="110"/>
      <c r="N47" s="67"/>
    </row>
    <row r="48" spans="2:17" x14ac:dyDescent="0.25">
      <c r="B48" s="6"/>
      <c r="C48" s="6"/>
      <c r="D48" s="6"/>
      <c r="E48" s="6">
        <v>3113</v>
      </c>
      <c r="F48" s="6" t="s">
        <v>199</v>
      </c>
      <c r="G48" s="82">
        <v>2548.6</v>
      </c>
      <c r="H48" s="47">
        <v>0</v>
      </c>
      <c r="I48" s="47">
        <v>0</v>
      </c>
      <c r="J48" s="82">
        <v>6780.8</v>
      </c>
      <c r="K48" s="82">
        <f>J48/G48*100</f>
        <v>266.05979753590208</v>
      </c>
      <c r="L48" s="82">
        <v>0</v>
      </c>
      <c r="M48" s="110"/>
      <c r="N48" s="67"/>
    </row>
    <row r="49" spans="2:14" x14ac:dyDescent="0.25">
      <c r="B49" s="6"/>
      <c r="C49" s="6"/>
      <c r="D49" s="6"/>
      <c r="E49" s="6">
        <v>3114</v>
      </c>
      <c r="F49" s="6" t="s">
        <v>200</v>
      </c>
      <c r="G49" s="82">
        <v>40774.51</v>
      </c>
      <c r="H49" s="47">
        <v>0</v>
      </c>
      <c r="I49" s="47">
        <v>0</v>
      </c>
      <c r="J49" s="82">
        <v>16866.72</v>
      </c>
      <c r="K49" s="82">
        <f>J49/G49*100</f>
        <v>41.365843513508807</v>
      </c>
      <c r="L49" s="82">
        <v>0</v>
      </c>
      <c r="M49" s="110"/>
      <c r="N49" s="67"/>
    </row>
    <row r="50" spans="2:14" x14ac:dyDescent="0.25">
      <c r="B50" s="43"/>
      <c r="C50" s="43"/>
      <c r="D50" s="43">
        <v>312</v>
      </c>
      <c r="E50" s="43"/>
      <c r="F50" s="43" t="s">
        <v>60</v>
      </c>
      <c r="G50" s="81">
        <f>G51</f>
        <v>44375.16</v>
      </c>
      <c r="H50" s="46">
        <v>0</v>
      </c>
      <c r="I50" s="46">
        <v>0</v>
      </c>
      <c r="J50" s="81">
        <f>J51</f>
        <v>51759.06</v>
      </c>
      <c r="K50" s="81">
        <f t="shared" si="1"/>
        <v>116.6397146511697</v>
      </c>
      <c r="L50" s="81">
        <v>0</v>
      </c>
      <c r="M50" s="110"/>
      <c r="N50" s="67"/>
    </row>
    <row r="51" spans="2:14" x14ac:dyDescent="0.25">
      <c r="B51" s="43"/>
      <c r="C51" s="44"/>
      <c r="D51" s="44"/>
      <c r="E51" s="44">
        <v>3121</v>
      </c>
      <c r="F51" s="44" t="s">
        <v>60</v>
      </c>
      <c r="G51" s="82">
        <v>44375.16</v>
      </c>
      <c r="H51" s="47">
        <v>0</v>
      </c>
      <c r="I51" s="47">
        <v>0</v>
      </c>
      <c r="J51" s="82">
        <v>51759.06</v>
      </c>
      <c r="K51" s="82">
        <f t="shared" si="1"/>
        <v>116.6397146511697</v>
      </c>
      <c r="L51" s="82">
        <v>0</v>
      </c>
      <c r="M51" s="110"/>
      <c r="N51" s="67"/>
    </row>
    <row r="52" spans="2:14" x14ac:dyDescent="0.25">
      <c r="B52" s="43"/>
      <c r="C52" s="43"/>
      <c r="D52" s="43">
        <v>313</v>
      </c>
      <c r="E52" s="43"/>
      <c r="F52" s="43" t="s">
        <v>61</v>
      </c>
      <c r="G52" s="81">
        <f>G53+G54</f>
        <v>176462.27000000002</v>
      </c>
      <c r="H52" s="46">
        <v>0</v>
      </c>
      <c r="I52" s="46">
        <v>0</v>
      </c>
      <c r="J52" s="81">
        <f>J53</f>
        <v>202617.55</v>
      </c>
      <c r="K52" s="81">
        <f t="shared" si="1"/>
        <v>114.82202399413765</v>
      </c>
      <c r="L52" s="81">
        <v>0</v>
      </c>
      <c r="M52" s="110"/>
      <c r="N52" s="67"/>
    </row>
    <row r="53" spans="2:14" x14ac:dyDescent="0.25">
      <c r="B53" s="43"/>
      <c r="C53" s="44"/>
      <c r="D53" s="44"/>
      <c r="E53" s="44">
        <v>3132</v>
      </c>
      <c r="F53" s="44" t="s">
        <v>62</v>
      </c>
      <c r="G53" s="82">
        <v>176438.32</v>
      </c>
      <c r="H53" s="47">
        <v>0</v>
      </c>
      <c r="I53" s="47">
        <v>0</v>
      </c>
      <c r="J53" s="82">
        <v>202617.55</v>
      </c>
      <c r="K53" s="82">
        <f t="shared" si="1"/>
        <v>114.83761010646664</v>
      </c>
      <c r="L53" s="82">
        <v>0</v>
      </c>
      <c r="M53" s="110"/>
      <c r="N53" s="67"/>
    </row>
    <row r="54" spans="2:14" ht="25.5" x14ac:dyDescent="0.25">
      <c r="B54" s="43"/>
      <c r="C54" s="44"/>
      <c r="D54" s="44"/>
      <c r="E54" s="44">
        <v>3133</v>
      </c>
      <c r="F54" s="44" t="s">
        <v>130</v>
      </c>
      <c r="G54" s="82">
        <v>23.95</v>
      </c>
      <c r="H54" s="47">
        <v>0</v>
      </c>
      <c r="I54" s="47">
        <v>0</v>
      </c>
      <c r="J54" s="82">
        <v>0</v>
      </c>
      <c r="K54" s="82">
        <v>0</v>
      </c>
      <c r="L54" s="82">
        <v>0</v>
      </c>
      <c r="M54" s="110"/>
      <c r="N54" s="67"/>
    </row>
    <row r="55" spans="2:14" x14ac:dyDescent="0.25">
      <c r="B55" s="43"/>
      <c r="C55" s="43">
        <v>32</v>
      </c>
      <c r="D55" s="43"/>
      <c r="E55" s="43"/>
      <c r="F55" s="43" t="s">
        <v>11</v>
      </c>
      <c r="G55" s="81">
        <f>G56+G61+G68+G78+G79</f>
        <v>181231.96</v>
      </c>
      <c r="H55" s="46">
        <v>223483.99</v>
      </c>
      <c r="I55" s="46">
        <v>0</v>
      </c>
      <c r="J55" s="81">
        <f>J56+J61+J68+J78+J79</f>
        <v>205970.11999999997</v>
      </c>
      <c r="K55" s="81">
        <f>J55/G55*100</f>
        <v>113.64999859848118</v>
      </c>
      <c r="L55" s="81">
        <f>J55/H55*100</f>
        <v>92.163255184409394</v>
      </c>
      <c r="M55" s="110"/>
      <c r="N55" s="67"/>
    </row>
    <row r="56" spans="2:14" x14ac:dyDescent="0.25">
      <c r="B56" s="43"/>
      <c r="C56" s="43"/>
      <c r="D56" s="43">
        <v>321</v>
      </c>
      <c r="E56" s="43"/>
      <c r="F56" s="43" t="s">
        <v>63</v>
      </c>
      <c r="G56" s="81">
        <f>G57+G58+G59</f>
        <v>13321.59</v>
      </c>
      <c r="H56" s="46">
        <v>0</v>
      </c>
      <c r="I56" s="46">
        <v>0</v>
      </c>
      <c r="J56" s="81">
        <f>J57+J58+J59+J60</f>
        <v>13643.800000000001</v>
      </c>
      <c r="K56" s="81">
        <f>J56/G56*100</f>
        <v>102.41870527467067</v>
      </c>
      <c r="L56" s="81">
        <v>0</v>
      </c>
      <c r="M56" s="110"/>
      <c r="N56" s="67"/>
    </row>
    <row r="57" spans="2:14" x14ac:dyDescent="0.25">
      <c r="B57" s="43"/>
      <c r="C57" s="44"/>
      <c r="D57" s="44"/>
      <c r="E57" s="44">
        <v>3211</v>
      </c>
      <c r="F57" s="44" t="s">
        <v>64</v>
      </c>
      <c r="G57" s="82">
        <v>3624.27</v>
      </c>
      <c r="H57" s="47">
        <v>0</v>
      </c>
      <c r="I57" s="47">
        <v>0</v>
      </c>
      <c r="J57" s="82">
        <v>3201.86</v>
      </c>
      <c r="K57" s="82">
        <f>J57/G57*100</f>
        <v>88.344963261567159</v>
      </c>
      <c r="L57" s="82">
        <v>0</v>
      </c>
      <c r="M57" s="110"/>
      <c r="N57" s="67"/>
    </row>
    <row r="58" spans="2:14" ht="25.5" x14ac:dyDescent="0.25">
      <c r="B58" s="43"/>
      <c r="C58" s="44"/>
      <c r="D58" s="44"/>
      <c r="E58" s="44">
        <v>3212</v>
      </c>
      <c r="F58" s="44" t="s">
        <v>65</v>
      </c>
      <c r="G58" s="82">
        <v>9617.32</v>
      </c>
      <c r="H58" s="47">
        <v>0</v>
      </c>
      <c r="I58" s="47">
        <v>0</v>
      </c>
      <c r="J58" s="82">
        <v>10376.94</v>
      </c>
      <c r="K58" s="82">
        <f>J58/G58*100</f>
        <v>107.89845819833386</v>
      </c>
      <c r="L58" s="82">
        <v>0</v>
      </c>
      <c r="M58" s="110"/>
      <c r="N58" s="67"/>
    </row>
    <row r="59" spans="2:14" x14ac:dyDescent="0.25">
      <c r="B59" s="43"/>
      <c r="C59" s="44"/>
      <c r="D59" s="44"/>
      <c r="E59" s="44">
        <v>3213</v>
      </c>
      <c r="F59" s="44" t="s">
        <v>66</v>
      </c>
      <c r="G59" s="82">
        <v>80</v>
      </c>
      <c r="H59" s="47">
        <v>0</v>
      </c>
      <c r="I59" s="47">
        <v>0</v>
      </c>
      <c r="J59" s="82">
        <v>65</v>
      </c>
      <c r="K59" s="82">
        <f>J59/G59*100</f>
        <v>81.25</v>
      </c>
      <c r="L59" s="82">
        <v>0</v>
      </c>
      <c r="M59" s="110"/>
      <c r="N59" s="67"/>
    </row>
    <row r="60" spans="2:14" x14ac:dyDescent="0.25">
      <c r="B60" s="43"/>
      <c r="C60" s="44"/>
      <c r="D60" s="44"/>
      <c r="E60" s="44">
        <v>3214</v>
      </c>
      <c r="F60" s="44" t="s">
        <v>67</v>
      </c>
      <c r="G60" s="82">
        <v>0</v>
      </c>
      <c r="H60" s="47">
        <v>0</v>
      </c>
      <c r="I60" s="47">
        <v>0</v>
      </c>
      <c r="J60" s="82">
        <v>0</v>
      </c>
      <c r="K60" s="82">
        <v>0</v>
      </c>
      <c r="L60" s="82">
        <v>0</v>
      </c>
      <c r="M60" s="110"/>
      <c r="N60" s="67"/>
    </row>
    <row r="61" spans="2:14" x14ac:dyDescent="0.25">
      <c r="B61" s="6"/>
      <c r="C61" s="13"/>
      <c r="D61" s="13">
        <v>322</v>
      </c>
      <c r="E61" s="13"/>
      <c r="F61" s="13" t="s">
        <v>68</v>
      </c>
      <c r="G61" s="81">
        <f>G62+G63+G64+G65+G66+G67</f>
        <v>108351.73000000001</v>
      </c>
      <c r="H61" s="46">
        <v>0</v>
      </c>
      <c r="I61" s="46">
        <v>0</v>
      </c>
      <c r="J61" s="81">
        <f>J62+J63+J64+J65+J66+J67</f>
        <v>110687.25999999998</v>
      </c>
      <c r="K61" s="81">
        <f>J61/G61*100</f>
        <v>102.15550780776641</v>
      </c>
      <c r="L61" s="81">
        <v>0</v>
      </c>
      <c r="M61" s="110"/>
      <c r="N61" s="67"/>
    </row>
    <row r="62" spans="2:14" x14ac:dyDescent="0.25">
      <c r="B62" s="6"/>
      <c r="C62" s="13"/>
      <c r="D62" s="6"/>
      <c r="E62" s="6">
        <v>3221</v>
      </c>
      <c r="F62" s="17" t="s">
        <v>69</v>
      </c>
      <c r="G62" s="82">
        <v>8547.7000000000007</v>
      </c>
      <c r="H62" s="47">
        <v>0</v>
      </c>
      <c r="I62" s="47">
        <v>0</v>
      </c>
      <c r="J62" s="82">
        <v>12028.51</v>
      </c>
      <c r="K62" s="82">
        <f>J62/G62*100</f>
        <v>140.72218257542963</v>
      </c>
      <c r="L62" s="82">
        <v>0</v>
      </c>
      <c r="M62" s="110"/>
      <c r="N62" s="67"/>
    </row>
    <row r="63" spans="2:14" x14ac:dyDescent="0.25">
      <c r="B63" s="6"/>
      <c r="C63" s="13"/>
      <c r="D63" s="6"/>
      <c r="E63" s="6">
        <v>3222</v>
      </c>
      <c r="F63" s="17" t="s">
        <v>70</v>
      </c>
      <c r="G63" s="82">
        <v>82758.55</v>
      </c>
      <c r="H63" s="47">
        <v>0</v>
      </c>
      <c r="I63" s="47">
        <v>0</v>
      </c>
      <c r="J63" s="82">
        <v>81457.039999999994</v>
      </c>
      <c r="K63" s="82">
        <f>J63/G63*100</f>
        <v>98.427340740020213</v>
      </c>
      <c r="L63" s="82">
        <v>0</v>
      </c>
      <c r="M63" s="110"/>
      <c r="N63" s="67"/>
    </row>
    <row r="64" spans="2:14" x14ac:dyDescent="0.25">
      <c r="B64" s="6"/>
      <c r="C64" s="13"/>
      <c r="D64" s="6"/>
      <c r="E64" s="6">
        <v>3223</v>
      </c>
      <c r="F64" s="17" t="s">
        <v>71</v>
      </c>
      <c r="G64" s="82">
        <v>12217.58</v>
      </c>
      <c r="H64" s="47">
        <v>0</v>
      </c>
      <c r="I64" s="47">
        <v>0</v>
      </c>
      <c r="J64" s="82">
        <v>13285.94</v>
      </c>
      <c r="K64" s="82">
        <f>J64/G64*100</f>
        <v>108.74444857328538</v>
      </c>
      <c r="L64" s="82">
        <v>0</v>
      </c>
      <c r="M64" s="110"/>
      <c r="N64" s="67"/>
    </row>
    <row r="65" spans="2:14" x14ac:dyDescent="0.25">
      <c r="B65" s="6"/>
      <c r="C65" s="13"/>
      <c r="D65" s="6"/>
      <c r="E65" s="6">
        <v>3224</v>
      </c>
      <c r="F65" s="17" t="s">
        <v>72</v>
      </c>
      <c r="G65" s="82">
        <v>805.24</v>
      </c>
      <c r="H65" s="47">
        <v>0</v>
      </c>
      <c r="I65" s="47">
        <v>0</v>
      </c>
      <c r="J65" s="82">
        <v>1515.09</v>
      </c>
      <c r="K65" s="82">
        <f>J65/G65*100</f>
        <v>188.15384233272067</v>
      </c>
      <c r="L65" s="82">
        <v>0</v>
      </c>
      <c r="M65" s="110"/>
      <c r="N65" s="67"/>
    </row>
    <row r="66" spans="2:14" x14ac:dyDescent="0.25">
      <c r="B66" s="6"/>
      <c r="C66" s="13"/>
      <c r="D66" s="6"/>
      <c r="E66" s="6">
        <v>3225</v>
      </c>
      <c r="F66" s="17" t="s">
        <v>73</v>
      </c>
      <c r="G66" s="82">
        <v>3650</v>
      </c>
      <c r="H66" s="47">
        <v>0</v>
      </c>
      <c r="I66" s="47">
        <v>0</v>
      </c>
      <c r="J66" s="82">
        <v>2400.6799999999998</v>
      </c>
      <c r="K66" s="82">
        <v>0</v>
      </c>
      <c r="L66" s="82">
        <v>0</v>
      </c>
      <c r="M66" s="110"/>
      <c r="N66" s="67"/>
    </row>
    <row r="67" spans="2:14" x14ac:dyDescent="0.25">
      <c r="B67" s="6"/>
      <c r="C67" s="13"/>
      <c r="D67" s="6"/>
      <c r="E67" s="6">
        <v>3227</v>
      </c>
      <c r="F67" s="17" t="s">
        <v>74</v>
      </c>
      <c r="G67" s="82">
        <v>372.66</v>
      </c>
      <c r="H67" s="47">
        <v>0</v>
      </c>
      <c r="I67" s="47">
        <v>0</v>
      </c>
      <c r="J67" s="82">
        <v>0</v>
      </c>
      <c r="K67" s="82">
        <v>0</v>
      </c>
      <c r="L67" s="82">
        <v>0</v>
      </c>
      <c r="M67" s="110"/>
      <c r="N67" s="67"/>
    </row>
    <row r="68" spans="2:14" x14ac:dyDescent="0.25">
      <c r="B68" s="13"/>
      <c r="C68" s="13"/>
      <c r="D68" s="13">
        <v>323</v>
      </c>
      <c r="E68" s="13" t="s">
        <v>49</v>
      </c>
      <c r="F68" s="41" t="s">
        <v>75</v>
      </c>
      <c r="G68" s="81">
        <f>G69+G70+G71+G72+G73+G74+G75+G76+G77</f>
        <v>48816.049999999996</v>
      </c>
      <c r="H68" s="46">
        <v>0</v>
      </c>
      <c r="I68" s="46">
        <v>0</v>
      </c>
      <c r="J68" s="81">
        <f>J69+J70+J71+J72+J73+J74+J75+J76+J77</f>
        <v>71038.59</v>
      </c>
      <c r="K68" s="81">
        <f>J68/G68*100</f>
        <v>145.52301958065021</v>
      </c>
      <c r="L68" s="81">
        <v>0</v>
      </c>
      <c r="M68" s="110"/>
      <c r="N68" s="67"/>
    </row>
    <row r="69" spans="2:14" x14ac:dyDescent="0.25">
      <c r="B69" s="43"/>
      <c r="C69" s="44" t="s">
        <v>49</v>
      </c>
      <c r="D69" s="44"/>
      <c r="E69" s="44">
        <v>3231</v>
      </c>
      <c r="F69" s="44" t="s">
        <v>76</v>
      </c>
      <c r="G69" s="73">
        <v>21745.3</v>
      </c>
      <c r="H69" s="47">
        <v>0</v>
      </c>
      <c r="I69" s="47">
        <v>0</v>
      </c>
      <c r="J69" s="73">
        <v>25153.42</v>
      </c>
      <c r="K69" s="73">
        <f>J69/G69*100</f>
        <v>115.67290402983632</v>
      </c>
      <c r="L69" s="73">
        <v>0</v>
      </c>
      <c r="M69" s="110"/>
      <c r="N69" s="67"/>
    </row>
    <row r="70" spans="2:14" x14ac:dyDescent="0.25">
      <c r="B70" s="43"/>
      <c r="C70" s="44"/>
      <c r="D70" s="44"/>
      <c r="E70" s="44">
        <v>3232</v>
      </c>
      <c r="F70" s="44" t="s">
        <v>77</v>
      </c>
      <c r="G70" s="73">
        <v>764.63</v>
      </c>
      <c r="H70" s="47">
        <v>0</v>
      </c>
      <c r="I70" s="47">
        <v>0</v>
      </c>
      <c r="J70" s="73">
        <v>932.52</v>
      </c>
      <c r="K70" s="73">
        <f>J70/G70*100</f>
        <v>121.95702496632359</v>
      </c>
      <c r="L70" s="73">
        <v>0</v>
      </c>
      <c r="M70" s="110"/>
      <c r="N70" s="67"/>
    </row>
    <row r="71" spans="2:14" x14ac:dyDescent="0.25">
      <c r="B71" s="43"/>
      <c r="C71" s="44"/>
      <c r="D71" s="44"/>
      <c r="E71" s="44">
        <v>3233</v>
      </c>
      <c r="F71" s="44" t="s">
        <v>78</v>
      </c>
      <c r="G71" s="73">
        <v>1028.8499999999999</v>
      </c>
      <c r="H71" s="47">
        <v>0</v>
      </c>
      <c r="I71" s="47">
        <v>0</v>
      </c>
      <c r="J71" s="73">
        <v>15917.85</v>
      </c>
      <c r="K71" s="73">
        <v>0</v>
      </c>
      <c r="L71" s="73">
        <v>0</v>
      </c>
      <c r="M71" s="110"/>
      <c r="N71" s="67"/>
    </row>
    <row r="72" spans="2:14" x14ac:dyDescent="0.25">
      <c r="B72" s="43"/>
      <c r="C72" s="44"/>
      <c r="D72" s="44"/>
      <c r="E72" s="44">
        <v>3234</v>
      </c>
      <c r="F72" s="44" t="s">
        <v>79</v>
      </c>
      <c r="G72" s="73">
        <v>12216.85</v>
      </c>
      <c r="H72" s="47">
        <v>0</v>
      </c>
      <c r="I72" s="47">
        <v>0</v>
      </c>
      <c r="J72" s="73">
        <v>11869.47</v>
      </c>
      <c r="K72" s="73">
        <f>J72/G72*100</f>
        <v>97.156550174553985</v>
      </c>
      <c r="L72" s="73">
        <v>0</v>
      </c>
      <c r="M72" s="110"/>
      <c r="N72" s="67"/>
    </row>
    <row r="73" spans="2:14" x14ac:dyDescent="0.25">
      <c r="B73" s="43"/>
      <c r="C73" s="44"/>
      <c r="D73" s="44"/>
      <c r="E73" s="44">
        <v>3235</v>
      </c>
      <c r="F73" s="44" t="s">
        <v>80</v>
      </c>
      <c r="G73" s="73">
        <v>0</v>
      </c>
      <c r="H73" s="47">
        <v>0</v>
      </c>
      <c r="I73" s="47">
        <v>0</v>
      </c>
      <c r="J73" s="73">
        <v>0</v>
      </c>
      <c r="K73" s="73">
        <v>0</v>
      </c>
      <c r="L73" s="73">
        <v>0</v>
      </c>
      <c r="M73" s="110"/>
      <c r="N73" s="67"/>
    </row>
    <row r="74" spans="2:14" x14ac:dyDescent="0.25">
      <c r="B74" s="43"/>
      <c r="C74" s="44"/>
      <c r="D74" s="44"/>
      <c r="E74" s="44">
        <v>3236</v>
      </c>
      <c r="F74" s="44" t="s">
        <v>81</v>
      </c>
      <c r="G74" s="73">
        <v>2780.56</v>
      </c>
      <c r="H74" s="47">
        <v>0</v>
      </c>
      <c r="I74" s="47">
        <v>0</v>
      </c>
      <c r="J74" s="73">
        <v>3274.11</v>
      </c>
      <c r="K74" s="73">
        <v>0</v>
      </c>
      <c r="L74" s="73">
        <v>0</v>
      </c>
      <c r="M74" s="110"/>
      <c r="N74" s="67"/>
    </row>
    <row r="75" spans="2:14" x14ac:dyDescent="0.25">
      <c r="B75" s="43"/>
      <c r="C75" s="44" t="s">
        <v>49</v>
      </c>
      <c r="D75" s="44"/>
      <c r="E75" s="44">
        <v>3237</v>
      </c>
      <c r="F75" s="44" t="s">
        <v>82</v>
      </c>
      <c r="G75" s="73">
        <v>1984.72</v>
      </c>
      <c r="H75" s="47">
        <v>0</v>
      </c>
      <c r="I75" s="47">
        <v>0</v>
      </c>
      <c r="J75" s="73">
        <v>2520.27</v>
      </c>
      <c r="K75" s="73">
        <f>J75/G75*100</f>
        <v>126.98365512515619</v>
      </c>
      <c r="L75" s="73">
        <v>0</v>
      </c>
      <c r="M75" s="67"/>
      <c r="N75" s="67"/>
    </row>
    <row r="76" spans="2:14" x14ac:dyDescent="0.25">
      <c r="B76" s="6"/>
      <c r="C76" s="6"/>
      <c r="D76" s="6" t="s">
        <v>49</v>
      </c>
      <c r="E76" s="6">
        <v>3238</v>
      </c>
      <c r="F76" s="6" t="s">
        <v>83</v>
      </c>
      <c r="G76" s="73">
        <v>5885.99</v>
      </c>
      <c r="H76" s="47">
        <v>0</v>
      </c>
      <c r="I76" s="47">
        <v>0</v>
      </c>
      <c r="J76" s="73">
        <v>4867.07</v>
      </c>
      <c r="K76" s="73">
        <f>J76/G76*100</f>
        <v>82.689063352129381</v>
      </c>
      <c r="L76" s="73">
        <v>0</v>
      </c>
      <c r="M76" s="67"/>
      <c r="N76" s="67"/>
    </row>
    <row r="77" spans="2:14" x14ac:dyDescent="0.25">
      <c r="B77" s="6"/>
      <c r="C77" s="6"/>
      <c r="D77" s="6"/>
      <c r="E77" s="6">
        <v>3239</v>
      </c>
      <c r="F77" s="6" t="s">
        <v>84</v>
      </c>
      <c r="G77" s="73">
        <v>2409.15</v>
      </c>
      <c r="H77" s="47">
        <v>0</v>
      </c>
      <c r="I77" s="47">
        <v>0</v>
      </c>
      <c r="J77" s="73">
        <v>6503.88</v>
      </c>
      <c r="K77" s="73">
        <f>J77/G77*100</f>
        <v>269.96575555693914</v>
      </c>
      <c r="L77" s="73">
        <v>0</v>
      </c>
      <c r="M77" s="67"/>
      <c r="N77" s="67"/>
    </row>
    <row r="78" spans="2:14" x14ac:dyDescent="0.25">
      <c r="B78" s="6"/>
      <c r="C78" s="6"/>
      <c r="D78" s="13">
        <v>324</v>
      </c>
      <c r="E78" s="6"/>
      <c r="F78" s="13" t="s">
        <v>189</v>
      </c>
      <c r="G78" s="72">
        <v>3415.73</v>
      </c>
      <c r="H78" s="46">
        <v>0</v>
      </c>
      <c r="I78" s="46">
        <v>0</v>
      </c>
      <c r="J78" s="72">
        <v>3133.19</v>
      </c>
      <c r="K78" s="72">
        <f>J78/G78*100</f>
        <v>91.728268920552864</v>
      </c>
      <c r="L78" s="72">
        <v>0</v>
      </c>
      <c r="M78" s="67"/>
      <c r="N78" s="67"/>
    </row>
    <row r="79" spans="2:14" x14ac:dyDescent="0.25">
      <c r="B79" s="13"/>
      <c r="C79" s="13"/>
      <c r="D79" s="13">
        <v>329</v>
      </c>
      <c r="E79" s="13"/>
      <c r="F79" s="13" t="s">
        <v>85</v>
      </c>
      <c r="G79" s="72">
        <f>G80+G81+G82+G83+G84+G85</f>
        <v>7326.86</v>
      </c>
      <c r="H79" s="46">
        <v>0</v>
      </c>
      <c r="I79" s="46">
        <v>0</v>
      </c>
      <c r="J79" s="72">
        <v>7467.28</v>
      </c>
      <c r="K79" s="72">
        <f>J79/G79*100</f>
        <v>101.91650993740839</v>
      </c>
      <c r="L79" s="72">
        <v>0</v>
      </c>
      <c r="M79" s="67"/>
      <c r="N79" s="67"/>
    </row>
    <row r="80" spans="2:14" x14ac:dyDescent="0.25">
      <c r="B80" s="13"/>
      <c r="C80" s="13"/>
      <c r="D80" s="13"/>
      <c r="E80" s="6">
        <v>3291</v>
      </c>
      <c r="F80" s="6" t="s">
        <v>198</v>
      </c>
      <c r="G80" s="73">
        <v>100</v>
      </c>
      <c r="H80" s="47">
        <v>0</v>
      </c>
      <c r="I80" s="47">
        <v>0</v>
      </c>
      <c r="J80" s="73">
        <v>140</v>
      </c>
      <c r="K80" s="73">
        <v>0</v>
      </c>
      <c r="L80" s="73">
        <v>0</v>
      </c>
      <c r="M80" s="67"/>
      <c r="N80" s="67"/>
    </row>
    <row r="81" spans="2:14" x14ac:dyDescent="0.25">
      <c r="B81" s="6"/>
      <c r="C81" s="6"/>
      <c r="D81" s="6"/>
      <c r="E81" s="6">
        <v>3293</v>
      </c>
      <c r="F81" s="6" t="s">
        <v>86</v>
      </c>
      <c r="G81" s="73">
        <v>1167.8599999999999</v>
      </c>
      <c r="H81" s="47">
        <v>0</v>
      </c>
      <c r="I81" s="47">
        <v>0</v>
      </c>
      <c r="J81" s="73">
        <v>417.66</v>
      </c>
      <c r="K81" s="73">
        <f>J81/G81*100</f>
        <v>35.762848286609703</v>
      </c>
      <c r="L81" s="73">
        <v>0</v>
      </c>
      <c r="M81" s="67"/>
      <c r="N81" s="67"/>
    </row>
    <row r="82" spans="2:14" x14ac:dyDescent="0.25">
      <c r="B82" s="6"/>
      <c r="C82" s="6"/>
      <c r="D82" s="6"/>
      <c r="E82" s="6">
        <v>3294</v>
      </c>
      <c r="F82" s="6" t="s">
        <v>117</v>
      </c>
      <c r="G82" s="73">
        <v>0</v>
      </c>
      <c r="H82" s="47">
        <v>0</v>
      </c>
      <c r="I82" s="47">
        <v>0</v>
      </c>
      <c r="J82" s="73">
        <v>0</v>
      </c>
      <c r="K82" s="73">
        <v>0</v>
      </c>
      <c r="L82" s="73">
        <v>0</v>
      </c>
      <c r="M82" s="67"/>
      <c r="N82" s="67"/>
    </row>
    <row r="83" spans="2:14" x14ac:dyDescent="0.25">
      <c r="B83" s="6"/>
      <c r="C83" s="6"/>
      <c r="D83" s="6"/>
      <c r="E83" s="6">
        <v>3295</v>
      </c>
      <c r="F83" s="6" t="s">
        <v>94</v>
      </c>
      <c r="G83" s="73">
        <v>4275.97</v>
      </c>
      <c r="H83" s="47">
        <v>0</v>
      </c>
      <c r="I83" s="47">
        <v>0</v>
      </c>
      <c r="J83" s="73">
        <v>5814.08</v>
      </c>
      <c r="K83" s="73">
        <v>0</v>
      </c>
      <c r="L83" s="73">
        <v>0</v>
      </c>
      <c r="M83" s="67"/>
      <c r="N83" s="67"/>
    </row>
    <row r="84" spans="2:14" x14ac:dyDescent="0.25">
      <c r="B84" s="6"/>
      <c r="C84" s="6"/>
      <c r="D84" s="6"/>
      <c r="E84" s="6">
        <v>3296</v>
      </c>
      <c r="F84" s="6" t="s">
        <v>95</v>
      </c>
      <c r="G84" s="73">
        <v>1062.5</v>
      </c>
      <c r="H84" s="47">
        <v>0</v>
      </c>
      <c r="I84" s="47">
        <v>0</v>
      </c>
      <c r="J84" s="73">
        <v>0</v>
      </c>
      <c r="K84" s="73">
        <v>0</v>
      </c>
      <c r="L84" s="73">
        <v>0</v>
      </c>
      <c r="M84" s="67"/>
      <c r="N84" s="67"/>
    </row>
    <row r="85" spans="2:14" x14ac:dyDescent="0.25">
      <c r="B85" s="6"/>
      <c r="C85" s="6"/>
      <c r="D85" s="6"/>
      <c r="E85" s="6">
        <v>3299</v>
      </c>
      <c r="F85" s="6" t="s">
        <v>85</v>
      </c>
      <c r="G85" s="73">
        <v>720.53</v>
      </c>
      <c r="H85" s="47">
        <v>0</v>
      </c>
      <c r="I85" s="47">
        <v>0</v>
      </c>
      <c r="J85" s="73">
        <v>1095.54</v>
      </c>
      <c r="K85" s="73">
        <f>J85/G85*100</f>
        <v>152.04641028132068</v>
      </c>
      <c r="L85" s="73">
        <v>0</v>
      </c>
      <c r="M85" s="67"/>
      <c r="N85" s="67"/>
    </row>
    <row r="86" spans="2:14" x14ac:dyDescent="0.25">
      <c r="B86" s="13"/>
      <c r="C86" s="13">
        <v>34</v>
      </c>
      <c r="D86" s="13"/>
      <c r="E86" s="13" t="s">
        <v>49</v>
      </c>
      <c r="F86" s="41" t="s">
        <v>87</v>
      </c>
      <c r="G86" s="72">
        <f>G87+G90</f>
        <v>1176.69</v>
      </c>
      <c r="H86" s="46">
        <v>537.46</v>
      </c>
      <c r="I86" s="46">
        <v>0</v>
      </c>
      <c r="J86" s="72">
        <f>J87</f>
        <v>526.11</v>
      </c>
      <c r="K86" s="72">
        <f>J86/G86*100</f>
        <v>44.711011396374573</v>
      </c>
      <c r="L86" s="72">
        <f>J86/H86*100</f>
        <v>97.888214936925536</v>
      </c>
      <c r="M86" s="67"/>
      <c r="N86" s="67"/>
    </row>
    <row r="87" spans="2:14" x14ac:dyDescent="0.25">
      <c r="B87" s="43"/>
      <c r="C87" s="43" t="s">
        <v>49</v>
      </c>
      <c r="D87" s="43">
        <v>343</v>
      </c>
      <c r="E87" s="43"/>
      <c r="F87" s="43" t="s">
        <v>88</v>
      </c>
      <c r="G87" s="72">
        <v>442.72</v>
      </c>
      <c r="H87" s="46">
        <v>0</v>
      </c>
      <c r="I87" s="46">
        <v>0</v>
      </c>
      <c r="J87" s="72">
        <f>J88</f>
        <v>526.11</v>
      </c>
      <c r="K87" s="72">
        <v>0</v>
      </c>
      <c r="L87" s="72">
        <v>0</v>
      </c>
      <c r="M87" s="67"/>
      <c r="N87" s="67"/>
    </row>
    <row r="88" spans="2:14" x14ac:dyDescent="0.25">
      <c r="B88" s="6"/>
      <c r="C88" s="6"/>
      <c r="D88" s="6" t="s">
        <v>49</v>
      </c>
      <c r="E88" s="6">
        <v>3431</v>
      </c>
      <c r="F88" s="6" t="s">
        <v>89</v>
      </c>
      <c r="G88" s="73">
        <v>442.72</v>
      </c>
      <c r="H88" s="47">
        <v>0</v>
      </c>
      <c r="I88" s="47">
        <v>0</v>
      </c>
      <c r="J88" s="73">
        <v>526.11</v>
      </c>
      <c r="K88" s="73">
        <v>0</v>
      </c>
      <c r="L88" s="73">
        <v>0</v>
      </c>
      <c r="M88" s="67"/>
      <c r="N88" s="67"/>
    </row>
    <row r="89" spans="2:14" x14ac:dyDescent="0.25">
      <c r="B89" s="6"/>
      <c r="C89" s="6"/>
      <c r="D89" s="7"/>
      <c r="E89" s="7">
        <v>3432</v>
      </c>
      <c r="F89" s="6" t="s">
        <v>96</v>
      </c>
      <c r="G89" s="73">
        <v>0</v>
      </c>
      <c r="H89" s="47">
        <v>0</v>
      </c>
      <c r="I89" s="47">
        <v>0</v>
      </c>
      <c r="J89" s="73">
        <v>0</v>
      </c>
      <c r="K89" s="73">
        <v>0</v>
      </c>
      <c r="L89" s="73">
        <v>0</v>
      </c>
      <c r="M89" s="67"/>
      <c r="N89" s="67"/>
    </row>
    <row r="90" spans="2:14" x14ac:dyDescent="0.25">
      <c r="B90" s="6"/>
      <c r="C90" s="6"/>
      <c r="D90" s="7"/>
      <c r="E90" s="7">
        <v>3433</v>
      </c>
      <c r="F90" s="6" t="s">
        <v>97</v>
      </c>
      <c r="G90" s="73">
        <v>733.97</v>
      </c>
      <c r="H90" s="47">
        <v>0</v>
      </c>
      <c r="I90" s="47">
        <v>0</v>
      </c>
      <c r="J90" s="73">
        <v>0</v>
      </c>
      <c r="K90" s="73">
        <v>0</v>
      </c>
      <c r="L90" s="73">
        <v>0</v>
      </c>
      <c r="M90" s="67"/>
      <c r="N90" s="67"/>
    </row>
    <row r="91" spans="2:14" ht="25.5" x14ac:dyDescent="0.25">
      <c r="B91" s="6"/>
      <c r="C91" s="13">
        <v>37</v>
      </c>
      <c r="D91" s="7" t="s">
        <v>49</v>
      </c>
      <c r="E91" s="7"/>
      <c r="F91" s="41" t="s">
        <v>192</v>
      </c>
      <c r="G91" s="72">
        <f>G92</f>
        <v>46934.1</v>
      </c>
      <c r="H91" s="46">
        <v>48651.4</v>
      </c>
      <c r="I91" s="46">
        <v>0</v>
      </c>
      <c r="J91" s="72">
        <f>J92</f>
        <v>48651.4</v>
      </c>
      <c r="K91" s="72">
        <f>J91/G91*100</f>
        <v>103.65896011641856</v>
      </c>
      <c r="L91" s="72">
        <f>J91/H91*100</f>
        <v>100</v>
      </c>
      <c r="M91" s="67"/>
      <c r="N91" s="67"/>
    </row>
    <row r="92" spans="2:14" ht="25.5" x14ac:dyDescent="0.25">
      <c r="B92" s="6"/>
      <c r="C92" s="13"/>
      <c r="D92" s="13">
        <v>371</v>
      </c>
      <c r="E92" s="40"/>
      <c r="F92" s="41" t="s">
        <v>191</v>
      </c>
      <c r="G92" s="73">
        <v>46934.1</v>
      </c>
      <c r="H92" s="47">
        <v>0</v>
      </c>
      <c r="I92" s="47">
        <v>0</v>
      </c>
      <c r="J92" s="73">
        <f>J93</f>
        <v>48651.4</v>
      </c>
      <c r="K92" s="73">
        <v>0</v>
      </c>
      <c r="L92" s="73">
        <v>0</v>
      </c>
      <c r="M92" s="67"/>
      <c r="N92" s="67"/>
    </row>
    <row r="93" spans="2:14" x14ac:dyDescent="0.25">
      <c r="B93" s="6"/>
      <c r="C93" s="6"/>
      <c r="D93" s="7"/>
      <c r="E93" s="7">
        <v>3722</v>
      </c>
      <c r="F93" s="6" t="s">
        <v>190</v>
      </c>
      <c r="G93" s="73">
        <v>46934.1</v>
      </c>
      <c r="H93" s="47">
        <v>0</v>
      </c>
      <c r="I93" s="47">
        <v>0</v>
      </c>
      <c r="J93" s="73">
        <v>48651.4</v>
      </c>
      <c r="K93" s="73">
        <v>0</v>
      </c>
      <c r="L93" s="73">
        <v>0</v>
      </c>
      <c r="M93" s="67"/>
      <c r="N93" s="67"/>
    </row>
    <row r="94" spans="2:14" ht="16.149999999999999" customHeight="1" x14ac:dyDescent="0.25">
      <c r="B94" s="13"/>
      <c r="C94" s="13">
        <v>38</v>
      </c>
      <c r="D94" s="40"/>
      <c r="E94" s="40"/>
      <c r="F94" s="13" t="s">
        <v>132</v>
      </c>
      <c r="G94" s="72">
        <f>G95</f>
        <v>935.3</v>
      </c>
      <c r="H94" s="46">
        <v>845.92</v>
      </c>
      <c r="I94" s="46">
        <v>0</v>
      </c>
      <c r="J94" s="72">
        <f>J95</f>
        <v>845.92</v>
      </c>
      <c r="K94" s="72">
        <f>J94/G94*100</f>
        <v>90.443707901208171</v>
      </c>
      <c r="L94" s="72">
        <f>J94/H94*100</f>
        <v>100</v>
      </c>
      <c r="M94" s="67"/>
      <c r="N94" s="67"/>
    </row>
    <row r="95" spans="2:14" x14ac:dyDescent="0.25">
      <c r="B95" s="13"/>
      <c r="C95" s="13"/>
      <c r="D95" s="13">
        <v>381</v>
      </c>
      <c r="E95" s="40"/>
      <c r="F95" s="13" t="s">
        <v>59</v>
      </c>
      <c r="G95" s="72">
        <f>G96</f>
        <v>935.3</v>
      </c>
      <c r="H95" s="46">
        <v>0</v>
      </c>
      <c r="I95" s="46">
        <v>0</v>
      </c>
      <c r="J95" s="72">
        <f>J96</f>
        <v>845.92</v>
      </c>
      <c r="K95" s="72">
        <f>J95/G95*100</f>
        <v>90.443707901208171</v>
      </c>
      <c r="L95" s="72">
        <v>0</v>
      </c>
      <c r="M95" s="67"/>
      <c r="N95" s="67"/>
    </row>
    <row r="96" spans="2:14" x14ac:dyDescent="0.25">
      <c r="B96" s="6"/>
      <c r="C96" s="6"/>
      <c r="D96" s="7"/>
      <c r="E96" s="7">
        <v>3812</v>
      </c>
      <c r="F96" s="6" t="s">
        <v>133</v>
      </c>
      <c r="G96" s="73">
        <v>935.3</v>
      </c>
      <c r="H96" s="47">
        <v>0</v>
      </c>
      <c r="I96" s="47">
        <v>0</v>
      </c>
      <c r="J96" s="73">
        <v>845.92</v>
      </c>
      <c r="K96" s="73">
        <f>J96/G96*100</f>
        <v>90.443707901208171</v>
      </c>
      <c r="L96" s="73">
        <v>0</v>
      </c>
      <c r="M96" s="67"/>
      <c r="N96" s="67"/>
    </row>
    <row r="97" spans="2:14" x14ac:dyDescent="0.25">
      <c r="B97" s="6"/>
      <c r="C97" s="6"/>
      <c r="D97" s="7"/>
      <c r="E97" s="7"/>
      <c r="F97" s="6"/>
      <c r="G97" s="73"/>
      <c r="H97" s="47"/>
      <c r="I97" s="47"/>
      <c r="J97" s="73"/>
      <c r="K97" s="73"/>
      <c r="L97" s="73"/>
      <c r="M97" s="67"/>
      <c r="N97" s="67"/>
    </row>
    <row r="98" spans="2:14" x14ac:dyDescent="0.25">
      <c r="B98" s="8">
        <v>4</v>
      </c>
      <c r="C98" s="8"/>
      <c r="D98" s="8"/>
      <c r="E98" s="8"/>
      <c r="F98" s="45" t="s">
        <v>6</v>
      </c>
      <c r="G98" s="72">
        <f>G99</f>
        <v>33815.94</v>
      </c>
      <c r="H98" s="46">
        <v>34456.199999999997</v>
      </c>
      <c r="I98" s="46">
        <v>0</v>
      </c>
      <c r="J98" s="72">
        <f>J99</f>
        <v>34600.720000000001</v>
      </c>
      <c r="K98" s="72">
        <f>J98/G98*100</f>
        <v>102.32073986409959</v>
      </c>
      <c r="L98" s="72">
        <f>J98/H98*100</f>
        <v>100.41943104579147</v>
      </c>
      <c r="M98" s="67"/>
      <c r="N98" s="67"/>
    </row>
    <row r="99" spans="2:14" ht="25.5" x14ac:dyDescent="0.25">
      <c r="B99" s="43"/>
      <c r="C99" s="43">
        <v>42</v>
      </c>
      <c r="D99" s="43"/>
      <c r="E99" s="43"/>
      <c r="F99" s="45" t="s">
        <v>7</v>
      </c>
      <c r="G99" s="72">
        <f>G104+G106</f>
        <v>33815.94</v>
      </c>
      <c r="H99" s="46">
        <v>0</v>
      </c>
      <c r="I99" s="46">
        <v>0</v>
      </c>
      <c r="J99" s="72">
        <f>J104</f>
        <v>34600.720000000001</v>
      </c>
      <c r="K99" s="72">
        <f>J99/G99*100</f>
        <v>102.32073986409959</v>
      </c>
      <c r="L99" s="72">
        <v>0</v>
      </c>
      <c r="M99" s="67"/>
      <c r="N99" s="67"/>
    </row>
    <row r="100" spans="2:14" x14ac:dyDescent="0.25">
      <c r="B100" s="43"/>
      <c r="C100" s="43"/>
      <c r="D100" s="13">
        <v>422</v>
      </c>
      <c r="E100" s="13"/>
      <c r="F100" s="13" t="s">
        <v>90</v>
      </c>
      <c r="G100" s="72">
        <v>0</v>
      </c>
      <c r="H100" s="46">
        <v>0</v>
      </c>
      <c r="I100" s="46">
        <v>0</v>
      </c>
      <c r="J100" s="72">
        <v>0</v>
      </c>
      <c r="K100" s="72">
        <v>0</v>
      </c>
      <c r="L100" s="72">
        <v>0</v>
      </c>
      <c r="M100" s="67"/>
      <c r="N100" s="67"/>
    </row>
    <row r="101" spans="2:14" x14ac:dyDescent="0.25">
      <c r="B101" s="44"/>
      <c r="C101" s="44" t="s">
        <v>12</v>
      </c>
      <c r="D101" s="6"/>
      <c r="E101" s="6">
        <v>4221</v>
      </c>
      <c r="F101" s="6" t="s">
        <v>91</v>
      </c>
      <c r="G101" s="73">
        <v>0</v>
      </c>
      <c r="H101" s="47">
        <v>0</v>
      </c>
      <c r="I101" s="47">
        <v>0</v>
      </c>
      <c r="J101" s="73">
        <v>0</v>
      </c>
      <c r="K101" s="73">
        <v>0</v>
      </c>
      <c r="L101" s="73">
        <v>0</v>
      </c>
      <c r="M101" s="67"/>
      <c r="N101" s="67"/>
    </row>
    <row r="102" spans="2:14" x14ac:dyDescent="0.25">
      <c r="B102" s="44"/>
      <c r="C102" s="44"/>
      <c r="D102" s="6"/>
      <c r="E102" s="6">
        <v>4223</v>
      </c>
      <c r="F102" s="6" t="s">
        <v>98</v>
      </c>
      <c r="G102" s="73">
        <v>0</v>
      </c>
      <c r="H102" s="47">
        <v>0</v>
      </c>
      <c r="I102" s="47">
        <v>0</v>
      </c>
      <c r="J102" s="73">
        <v>0</v>
      </c>
      <c r="K102" s="73">
        <v>0</v>
      </c>
      <c r="L102" s="73">
        <v>0</v>
      </c>
      <c r="M102" s="67"/>
      <c r="N102" s="67"/>
    </row>
    <row r="103" spans="2:14" x14ac:dyDescent="0.25">
      <c r="B103" s="44"/>
      <c r="C103" s="44"/>
      <c r="D103" s="6"/>
      <c r="E103" s="6">
        <v>4227</v>
      </c>
      <c r="F103" s="6" t="s">
        <v>99</v>
      </c>
      <c r="G103" s="73">
        <v>0</v>
      </c>
      <c r="H103" s="47">
        <v>0</v>
      </c>
      <c r="I103" s="47">
        <v>0</v>
      </c>
      <c r="J103" s="73">
        <v>0</v>
      </c>
      <c r="K103" s="73">
        <v>0</v>
      </c>
      <c r="L103" s="73">
        <v>0</v>
      </c>
      <c r="M103" s="67"/>
      <c r="N103" s="67"/>
    </row>
    <row r="104" spans="2:14" x14ac:dyDescent="0.25">
      <c r="B104" s="8" t="s">
        <v>49</v>
      </c>
      <c r="C104" s="94"/>
      <c r="D104" s="94">
        <v>424</v>
      </c>
      <c r="E104" s="94"/>
      <c r="F104" s="76" t="s">
        <v>100</v>
      </c>
      <c r="G104" s="72">
        <f>G105</f>
        <v>29315.94</v>
      </c>
      <c r="H104" s="46">
        <v>34456.199999999997</v>
      </c>
      <c r="I104" s="46">
        <v>0</v>
      </c>
      <c r="J104" s="72">
        <f>J105</f>
        <v>34600.720000000001</v>
      </c>
      <c r="K104" s="72">
        <f>J104/G104*100</f>
        <v>118.02698463702683</v>
      </c>
      <c r="L104" s="72">
        <f>J104/H104*100</f>
        <v>100.41943104579147</v>
      </c>
      <c r="M104" s="67"/>
      <c r="N104" s="67"/>
    </row>
    <row r="105" spans="2:14" x14ac:dyDescent="0.25">
      <c r="B105" s="9"/>
      <c r="C105" s="9" t="s">
        <v>49</v>
      </c>
      <c r="D105" s="9" t="s">
        <v>49</v>
      </c>
      <c r="E105" s="9">
        <v>4241</v>
      </c>
      <c r="F105" s="12" t="s">
        <v>100</v>
      </c>
      <c r="G105" s="73">
        <v>29315.94</v>
      </c>
      <c r="H105" s="47">
        <v>34456.199999999997</v>
      </c>
      <c r="I105" s="50">
        <v>0</v>
      </c>
      <c r="J105" s="73">
        <v>34600.720000000001</v>
      </c>
      <c r="K105" s="73">
        <v>86.12</v>
      </c>
      <c r="L105" s="73">
        <v>72.67</v>
      </c>
      <c r="M105" s="67"/>
      <c r="N105" s="67"/>
    </row>
    <row r="106" spans="2:14" ht="25.5" x14ac:dyDescent="0.25">
      <c r="B106" s="5"/>
      <c r="C106" s="5">
        <v>45</v>
      </c>
      <c r="D106" s="5"/>
      <c r="E106" s="5" t="s">
        <v>49</v>
      </c>
      <c r="F106" s="76" t="s">
        <v>131</v>
      </c>
      <c r="G106" s="72">
        <f>G107</f>
        <v>4500</v>
      </c>
      <c r="H106" s="46">
        <v>0</v>
      </c>
      <c r="I106" s="51">
        <v>0</v>
      </c>
      <c r="J106" s="72">
        <v>0</v>
      </c>
      <c r="K106" s="72">
        <v>0</v>
      </c>
      <c r="L106" s="72">
        <v>0</v>
      </c>
      <c r="M106" s="67"/>
      <c r="N106" s="67"/>
    </row>
    <row r="107" spans="2:14" x14ac:dyDescent="0.25">
      <c r="B107" s="9"/>
      <c r="C107" s="5"/>
      <c r="D107" s="5">
        <v>451</v>
      </c>
      <c r="E107" s="5"/>
      <c r="F107" s="76" t="s">
        <v>161</v>
      </c>
      <c r="G107" s="72">
        <f>G108</f>
        <v>4500</v>
      </c>
      <c r="H107" s="46">
        <v>0</v>
      </c>
      <c r="I107" s="51">
        <v>0</v>
      </c>
      <c r="J107" s="72">
        <v>0</v>
      </c>
      <c r="K107" s="72">
        <v>0</v>
      </c>
      <c r="L107" s="72">
        <v>0</v>
      </c>
      <c r="M107" s="67"/>
      <c r="N107" s="67"/>
    </row>
    <row r="108" spans="2:14" x14ac:dyDescent="0.25">
      <c r="B108" s="9"/>
      <c r="C108" s="9"/>
      <c r="D108" s="9"/>
      <c r="E108" s="9">
        <v>4511</v>
      </c>
      <c r="F108" s="12" t="s">
        <v>161</v>
      </c>
      <c r="G108" s="73">
        <v>4500</v>
      </c>
      <c r="H108" s="47">
        <v>0</v>
      </c>
      <c r="I108" s="50">
        <v>0</v>
      </c>
      <c r="J108" s="73">
        <v>0</v>
      </c>
      <c r="K108" s="73">
        <v>0</v>
      </c>
      <c r="L108" s="73">
        <v>0</v>
      </c>
      <c r="M108" s="67"/>
      <c r="N108" s="67"/>
    </row>
    <row r="109" spans="2:14" x14ac:dyDescent="0.25">
      <c r="B109" s="9"/>
      <c r="C109" s="9" t="s">
        <v>12</v>
      </c>
      <c r="D109" s="6"/>
      <c r="E109" s="6" t="s">
        <v>49</v>
      </c>
      <c r="F109" s="6" t="s">
        <v>49</v>
      </c>
      <c r="G109" s="73"/>
      <c r="H109" s="47"/>
      <c r="I109" s="50"/>
      <c r="J109" s="73"/>
      <c r="K109" s="73"/>
      <c r="L109" s="73"/>
      <c r="M109" s="67"/>
      <c r="N109" s="67"/>
    </row>
    <row r="110" spans="2:14" x14ac:dyDescent="0.2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</row>
    <row r="111" spans="2:14" x14ac:dyDescent="0.25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</row>
    <row r="112" spans="2:14" ht="15" customHeight="1" x14ac:dyDescent="0.25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67"/>
      <c r="N112" s="67"/>
    </row>
    <row r="113" spans="2:14" x14ac:dyDescent="0.25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67"/>
      <c r="N113" s="67"/>
    </row>
    <row r="114" spans="2:14" ht="4.5" customHeight="1" x14ac:dyDescent="0.25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67"/>
      <c r="N114" s="67"/>
    </row>
  </sheetData>
  <mergeCells count="12">
    <mergeCell ref="B1:L1"/>
    <mergeCell ref="B2:L2"/>
    <mergeCell ref="B4:L4"/>
    <mergeCell ref="B6:L6"/>
    <mergeCell ref="B42:F42"/>
    <mergeCell ref="B9:F9"/>
    <mergeCell ref="B41:F41"/>
    <mergeCell ref="B8:F8"/>
    <mergeCell ref="B7:L7"/>
    <mergeCell ref="B5:L5"/>
    <mergeCell ref="B40:L40"/>
    <mergeCell ref="B3:L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topLeftCell="A28" workbookViewId="0">
      <selection activeCell="E13" sqref="E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2" t="s">
        <v>33</v>
      </c>
      <c r="C2" s="122"/>
      <c r="D2" s="122"/>
      <c r="E2" s="122"/>
      <c r="F2" s="122"/>
      <c r="G2" s="122"/>
      <c r="H2" s="122"/>
    </row>
    <row r="3" spans="2:8" ht="18" x14ac:dyDescent="0.25">
      <c r="B3" s="36"/>
      <c r="C3" s="36"/>
      <c r="D3" s="36"/>
      <c r="E3" s="36"/>
      <c r="F3" s="37"/>
      <c r="G3" s="37"/>
      <c r="H3" s="37"/>
    </row>
    <row r="4" spans="2:8" ht="33.75" customHeight="1" x14ac:dyDescent="0.25">
      <c r="B4" s="27" t="s">
        <v>8</v>
      </c>
      <c r="C4" s="64" t="s">
        <v>172</v>
      </c>
      <c r="D4" s="64" t="s">
        <v>179</v>
      </c>
      <c r="E4" s="64" t="s">
        <v>181</v>
      </c>
      <c r="F4" s="64" t="s">
        <v>182</v>
      </c>
      <c r="G4" s="64" t="s">
        <v>20</v>
      </c>
      <c r="H4" s="64" t="s">
        <v>38</v>
      </c>
    </row>
    <row r="5" spans="2:8" x14ac:dyDescent="0.25">
      <c r="B5" s="27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30</v>
      </c>
      <c r="H5" s="65" t="s">
        <v>118</v>
      </c>
    </row>
    <row r="6" spans="2:8" x14ac:dyDescent="0.25">
      <c r="B6" s="43" t="s">
        <v>35</v>
      </c>
      <c r="C6" s="74">
        <f>C7+C10+C13+C17+C22</f>
        <v>1713556.05</v>
      </c>
      <c r="D6" s="74">
        <f>D7+D10+D13+D17+D22</f>
        <v>1802079.09</v>
      </c>
      <c r="E6" s="74">
        <v>0</v>
      </c>
      <c r="F6" s="74">
        <f>F7+F10+F13+F17+F22</f>
        <v>1655786.62</v>
      </c>
      <c r="G6" s="72">
        <f>F6/C6*100</f>
        <v>96.628681623807992</v>
      </c>
      <c r="H6" s="72">
        <f>F6/D6*100</f>
        <v>91.882017231552254</v>
      </c>
    </row>
    <row r="7" spans="2:8" x14ac:dyDescent="0.25">
      <c r="B7" s="43" t="s">
        <v>15</v>
      </c>
      <c r="C7" s="72">
        <f>C8</f>
        <v>15737.25</v>
      </c>
      <c r="D7" s="46">
        <f>D8</f>
        <v>19246.830000000002</v>
      </c>
      <c r="E7" s="46">
        <v>0</v>
      </c>
      <c r="F7" s="72">
        <f>F8</f>
        <v>16924.810000000001</v>
      </c>
      <c r="G7" s="72">
        <f>F7/C7*100</f>
        <v>107.54617229820967</v>
      </c>
      <c r="H7" s="72">
        <f>F7/D7*100</f>
        <v>87.935571727915715</v>
      </c>
    </row>
    <row r="8" spans="2:8" x14ac:dyDescent="0.25">
      <c r="B8" s="15" t="s">
        <v>16</v>
      </c>
      <c r="C8" s="73">
        <v>15737.25</v>
      </c>
      <c r="D8" s="47">
        <v>19246.830000000002</v>
      </c>
      <c r="E8" s="47">
        <v>0</v>
      </c>
      <c r="F8" s="73">
        <v>16924.810000000001</v>
      </c>
      <c r="G8" s="73">
        <f>F8/C8*100</f>
        <v>107.54617229820967</v>
      </c>
      <c r="H8" s="73">
        <f>F8/D8*100</f>
        <v>87.935571727915715</v>
      </c>
    </row>
    <row r="9" spans="2:8" x14ac:dyDescent="0.25">
      <c r="B9" s="16"/>
      <c r="C9" s="73"/>
      <c r="D9" s="47" t="s">
        <v>49</v>
      </c>
      <c r="E9" s="47"/>
      <c r="F9" s="73"/>
      <c r="G9" s="73" t="s">
        <v>49</v>
      </c>
      <c r="H9" s="73"/>
    </row>
    <row r="10" spans="2:8" x14ac:dyDescent="0.25">
      <c r="B10" s="43" t="s">
        <v>18</v>
      </c>
      <c r="C10" s="72">
        <f>C11</f>
        <v>1.2</v>
      </c>
      <c r="D10" s="46">
        <f>D11</f>
        <v>703</v>
      </c>
      <c r="E10" s="46">
        <v>0</v>
      </c>
      <c r="F10" s="72">
        <f>F11</f>
        <v>1.1299999999999999</v>
      </c>
      <c r="G10" s="72">
        <f>F10/C10*100</f>
        <v>94.166666666666671</v>
      </c>
      <c r="H10" s="72">
        <f>F10/D10*100</f>
        <v>0.1607396870554765</v>
      </c>
    </row>
    <row r="11" spans="2:8" x14ac:dyDescent="0.25">
      <c r="B11" s="48" t="s">
        <v>19</v>
      </c>
      <c r="C11" s="73">
        <v>1.2</v>
      </c>
      <c r="D11" s="50">
        <v>703</v>
      </c>
      <c r="E11" s="50">
        <v>0</v>
      </c>
      <c r="F11" s="73">
        <v>1.1299999999999999</v>
      </c>
      <c r="G11" s="73">
        <f>F11/C11*100</f>
        <v>94.166666666666671</v>
      </c>
      <c r="H11" s="73">
        <f>F11/D11*100</f>
        <v>0.1607396870554765</v>
      </c>
    </row>
    <row r="12" spans="2:8" x14ac:dyDescent="0.25">
      <c r="B12" s="48"/>
      <c r="C12" s="73"/>
      <c r="D12" s="50"/>
      <c r="E12" s="50"/>
      <c r="F12" s="73"/>
      <c r="G12" s="73"/>
      <c r="H12" s="73"/>
    </row>
    <row r="13" spans="2:8" x14ac:dyDescent="0.25">
      <c r="B13" s="43" t="s">
        <v>101</v>
      </c>
      <c r="C13" s="72">
        <f>C15</f>
        <v>71721.850000000006</v>
      </c>
      <c r="D13" s="51">
        <f>D14+D15</f>
        <v>80754.2</v>
      </c>
      <c r="E13" s="51">
        <v>0</v>
      </c>
      <c r="F13" s="72">
        <f>F14+F15</f>
        <v>85134.92</v>
      </c>
      <c r="G13" s="72">
        <f>F13/C13*100</f>
        <v>118.70151146407963</v>
      </c>
      <c r="H13" s="72">
        <f>F13/D13*100</f>
        <v>105.42475809307751</v>
      </c>
    </row>
    <row r="14" spans="2:8" x14ac:dyDescent="0.25">
      <c r="B14" s="48" t="s">
        <v>105</v>
      </c>
      <c r="C14" s="73">
        <v>0</v>
      </c>
      <c r="D14" s="50">
        <v>1876</v>
      </c>
      <c r="E14" s="50">
        <v>0</v>
      </c>
      <c r="F14" s="73">
        <v>1876</v>
      </c>
      <c r="G14" s="73">
        <v>0</v>
      </c>
      <c r="H14" s="73">
        <f>F14/D14*100</f>
        <v>100</v>
      </c>
    </row>
    <row r="15" spans="2:8" ht="25.5" x14ac:dyDescent="0.25">
      <c r="B15" s="48" t="s">
        <v>104</v>
      </c>
      <c r="C15" s="73">
        <v>71721.850000000006</v>
      </c>
      <c r="D15" s="50">
        <v>78878.2</v>
      </c>
      <c r="E15" s="50">
        <v>0</v>
      </c>
      <c r="F15" s="73">
        <v>83258.92</v>
      </c>
      <c r="G15" s="73">
        <f>F15/C15*100</f>
        <v>116.08585110395227</v>
      </c>
      <c r="H15" s="73">
        <f>F15/D15*100</f>
        <v>105.55377784990023</v>
      </c>
    </row>
    <row r="16" spans="2:8" x14ac:dyDescent="0.25">
      <c r="B16" s="48"/>
      <c r="C16" s="73"/>
      <c r="D16" s="50"/>
      <c r="E16" s="50"/>
      <c r="F16" s="73"/>
      <c r="G16" s="73"/>
      <c r="H16" s="73"/>
    </row>
    <row r="17" spans="2:11" x14ac:dyDescent="0.25">
      <c r="B17" s="43" t="s">
        <v>102</v>
      </c>
      <c r="C17" s="72">
        <f>C18+C19+C20</f>
        <v>1625095.75</v>
      </c>
      <c r="D17" s="51">
        <f>D18+D19+D20</f>
        <v>1693630.8</v>
      </c>
      <c r="E17" s="51">
        <v>0</v>
      </c>
      <c r="F17" s="72">
        <f>F18+F19+F20</f>
        <v>1545981.5</v>
      </c>
      <c r="G17" s="72">
        <f>F17/C17*100</f>
        <v>95.131717623407724</v>
      </c>
      <c r="H17" s="72">
        <f>F17/D17*100</f>
        <v>91.28208461962312</v>
      </c>
    </row>
    <row r="18" spans="2:11" ht="15.75" customHeight="1" x14ac:dyDescent="0.25">
      <c r="B18" s="49" t="s">
        <v>103</v>
      </c>
      <c r="C18" s="73">
        <v>663.16</v>
      </c>
      <c r="D18" s="50">
        <v>1878.01</v>
      </c>
      <c r="E18" s="50">
        <v>0</v>
      </c>
      <c r="F18" s="73">
        <v>1710.01</v>
      </c>
      <c r="G18" s="73">
        <f>F18/C18*100</f>
        <v>257.85783219735811</v>
      </c>
      <c r="H18" s="73">
        <f>F18/D18*100</f>
        <v>91.054360732903447</v>
      </c>
    </row>
    <row r="19" spans="2:11" ht="15.75" customHeight="1" x14ac:dyDescent="0.25">
      <c r="B19" s="49" t="s">
        <v>156</v>
      </c>
      <c r="C19" s="73">
        <v>1610326.23</v>
      </c>
      <c r="D19" s="50">
        <v>1682062.48</v>
      </c>
      <c r="E19" s="50">
        <v>0</v>
      </c>
      <c r="F19" s="73">
        <v>1534581.18</v>
      </c>
      <c r="G19" s="73">
        <f>F19/C19*100</f>
        <v>95.296291609185303</v>
      </c>
      <c r="H19" s="73">
        <f>F19/D19*100</f>
        <v>91.232115230345073</v>
      </c>
    </row>
    <row r="20" spans="2:11" ht="15.75" customHeight="1" x14ac:dyDescent="0.25">
      <c r="B20" s="49" t="s">
        <v>197</v>
      </c>
      <c r="C20" s="73">
        <v>14106.36</v>
      </c>
      <c r="D20" s="50">
        <v>9690.31</v>
      </c>
      <c r="E20" s="50">
        <v>0</v>
      </c>
      <c r="F20" s="73">
        <v>9690.31</v>
      </c>
      <c r="G20" s="73">
        <f>F20/C20*100</f>
        <v>68.694617179768542</v>
      </c>
      <c r="H20" s="73">
        <f>F20/D20*100</f>
        <v>100</v>
      </c>
    </row>
    <row r="21" spans="2:11" ht="15.75" customHeight="1" x14ac:dyDescent="0.25">
      <c r="B21" s="48" t="s">
        <v>49</v>
      </c>
      <c r="C21" s="73"/>
      <c r="D21" s="47"/>
      <c r="E21" s="47"/>
      <c r="F21" s="73"/>
      <c r="G21" s="73"/>
      <c r="H21" s="73"/>
    </row>
    <row r="22" spans="2:11" ht="15.75" customHeight="1" x14ac:dyDescent="0.25">
      <c r="B22" s="43" t="s">
        <v>163</v>
      </c>
      <c r="C22" s="72">
        <f>C23</f>
        <v>1000</v>
      </c>
      <c r="D22" s="46">
        <f>D23</f>
        <v>7744.26</v>
      </c>
      <c r="E22" s="46">
        <v>0</v>
      </c>
      <c r="F22" s="72">
        <f>F23</f>
        <v>7744.26</v>
      </c>
      <c r="G22" s="72">
        <f>F22/C22*100</f>
        <v>774.42600000000004</v>
      </c>
      <c r="H22" s="72">
        <f>F22/D22*100</f>
        <v>100</v>
      </c>
    </row>
    <row r="23" spans="2:11" ht="15.75" customHeight="1" x14ac:dyDescent="0.25">
      <c r="B23" s="49" t="s">
        <v>164</v>
      </c>
      <c r="C23" s="73">
        <v>1000</v>
      </c>
      <c r="D23" s="47">
        <v>7744.26</v>
      </c>
      <c r="E23" s="47">
        <v>0</v>
      </c>
      <c r="F23" s="73">
        <v>7744.26</v>
      </c>
      <c r="G23" s="73">
        <f>F23/C23*100</f>
        <v>774.42600000000004</v>
      </c>
      <c r="H23" s="73">
        <f>F23/D23*100</f>
        <v>100</v>
      </c>
    </row>
    <row r="24" spans="2:11" ht="15.75" customHeight="1" x14ac:dyDescent="0.25">
      <c r="B24" s="48"/>
      <c r="C24" s="73"/>
      <c r="D24" s="47"/>
      <c r="E24" s="47"/>
      <c r="F24" s="73"/>
      <c r="G24" s="73"/>
      <c r="H24" s="73"/>
    </row>
    <row r="25" spans="2:11" x14ac:dyDescent="0.25">
      <c r="B25" s="44"/>
      <c r="C25" s="73"/>
      <c r="D25" s="47"/>
      <c r="E25" s="47"/>
      <c r="F25" s="73"/>
      <c r="G25" s="111"/>
      <c r="H25" s="111"/>
    </row>
    <row r="26" spans="2:11" x14ac:dyDescent="0.25">
      <c r="B26" s="48"/>
      <c r="C26" s="112"/>
      <c r="D26" s="47"/>
      <c r="E26" s="50"/>
      <c r="F26" s="112"/>
      <c r="G26" s="111"/>
      <c r="H26" s="111"/>
    </row>
    <row r="27" spans="2:11" x14ac:dyDescent="0.25">
      <c r="B27" s="43" t="s">
        <v>36</v>
      </c>
      <c r="C27" s="72">
        <f>C28+C31+C34+C38+C43</f>
        <v>1562466.53</v>
      </c>
      <c r="D27" s="46">
        <f>D28+D31+D34+D38+D43</f>
        <v>1812359</v>
      </c>
      <c r="E27" s="51">
        <v>0</v>
      </c>
      <c r="F27" s="72">
        <f>F28+F31+F34+F38+F43</f>
        <v>1783355.7900000003</v>
      </c>
      <c r="G27" s="72">
        <f>F27/C27*100</f>
        <v>114.13721547046516</v>
      </c>
      <c r="H27" s="72">
        <f>F27/D27*100</f>
        <v>98.399698404124152</v>
      </c>
      <c r="I27" s="67"/>
    </row>
    <row r="28" spans="2:11" x14ac:dyDescent="0.25">
      <c r="B28" s="43" t="s">
        <v>15</v>
      </c>
      <c r="C28" s="72">
        <f>C29</f>
        <v>17941.79</v>
      </c>
      <c r="D28" s="46">
        <v>19246.830000000002</v>
      </c>
      <c r="E28" s="46">
        <v>0</v>
      </c>
      <c r="F28" s="72">
        <f>F29</f>
        <v>18564.810000000001</v>
      </c>
      <c r="G28" s="72">
        <v>0</v>
      </c>
      <c r="H28" s="72">
        <f>F28/D28*100</f>
        <v>96.456455426685849</v>
      </c>
      <c r="I28" s="67"/>
    </row>
    <row r="29" spans="2:11" x14ac:dyDescent="0.25">
      <c r="B29" s="15" t="s">
        <v>16</v>
      </c>
      <c r="C29" s="73">
        <v>17941.79</v>
      </c>
      <c r="D29" s="47">
        <v>19246.830000000002</v>
      </c>
      <c r="E29" s="47">
        <v>0</v>
      </c>
      <c r="F29" s="73">
        <v>18564.810000000001</v>
      </c>
      <c r="G29" s="73">
        <v>0</v>
      </c>
      <c r="H29" s="73">
        <f>F29/D29*100</f>
        <v>96.456455426685849</v>
      </c>
      <c r="I29" s="67"/>
    </row>
    <row r="30" spans="2:11" x14ac:dyDescent="0.25">
      <c r="B30" s="16" t="s">
        <v>17</v>
      </c>
      <c r="C30" s="72"/>
      <c r="D30" s="47"/>
      <c r="E30" s="47" t="s">
        <v>49</v>
      </c>
      <c r="F30" s="72"/>
      <c r="G30" s="73"/>
      <c r="H30" s="73"/>
      <c r="I30" s="67"/>
    </row>
    <row r="31" spans="2:11" x14ac:dyDescent="0.25">
      <c r="B31" s="43" t="s">
        <v>18</v>
      </c>
      <c r="C31" s="72">
        <v>0</v>
      </c>
      <c r="D31" s="46">
        <f>D32</f>
        <v>7026.42</v>
      </c>
      <c r="E31" s="46">
        <v>0</v>
      </c>
      <c r="F31" s="72">
        <f>F32</f>
        <v>2068.63</v>
      </c>
      <c r="G31" s="72">
        <v>0</v>
      </c>
      <c r="H31" s="72">
        <f>F31/D31*100</f>
        <v>29.440739380794206</v>
      </c>
      <c r="I31" s="67"/>
    </row>
    <row r="32" spans="2:11" ht="15" customHeight="1" x14ac:dyDescent="0.25">
      <c r="B32" s="48" t="s">
        <v>19</v>
      </c>
      <c r="C32" s="73">
        <v>0</v>
      </c>
      <c r="D32" s="47">
        <v>7026.42</v>
      </c>
      <c r="E32" s="47">
        <v>0</v>
      </c>
      <c r="F32" s="73">
        <v>2068.63</v>
      </c>
      <c r="G32" s="73">
        <v>0</v>
      </c>
      <c r="H32" s="73">
        <f>F32/D32*100</f>
        <v>29.440739380794206</v>
      </c>
      <c r="I32" s="80"/>
      <c r="J32" s="23"/>
      <c r="K32" s="23"/>
    </row>
    <row r="33" spans="2:11" x14ac:dyDescent="0.25">
      <c r="B33" s="48"/>
      <c r="C33" s="72"/>
      <c r="D33" s="47"/>
      <c r="E33" s="47" t="s">
        <v>49</v>
      </c>
      <c r="F33" s="72"/>
      <c r="G33" s="73"/>
      <c r="H33" s="73"/>
      <c r="I33" s="80"/>
      <c r="J33" s="23"/>
      <c r="K33" s="23"/>
    </row>
    <row r="34" spans="2:11" x14ac:dyDescent="0.25">
      <c r="B34" s="45" t="s">
        <v>101</v>
      </c>
      <c r="C34" s="72">
        <f>C35+C36</f>
        <v>74316.92</v>
      </c>
      <c r="D34" s="46">
        <f>D35+D36</f>
        <v>80783.709999999992</v>
      </c>
      <c r="E34" s="46">
        <v>0</v>
      </c>
      <c r="F34" s="72">
        <f>F35+F36</f>
        <v>79813.149999999994</v>
      </c>
      <c r="G34" s="72">
        <f>F34/C34*100</f>
        <v>107.3956644058984</v>
      </c>
      <c r="H34" s="72">
        <f>F34/D34*100</f>
        <v>98.798569662126184</v>
      </c>
      <c r="I34" s="80"/>
      <c r="J34" s="23"/>
      <c r="K34" s="23"/>
    </row>
    <row r="35" spans="2:11" ht="25.5" x14ac:dyDescent="0.25">
      <c r="B35" s="48" t="s">
        <v>124</v>
      </c>
      <c r="C35" s="73">
        <v>74293.78</v>
      </c>
      <c r="D35" s="47">
        <v>78878.2</v>
      </c>
      <c r="E35" s="47">
        <v>0</v>
      </c>
      <c r="F35" s="73">
        <v>77937.149999999994</v>
      </c>
      <c r="G35" s="73">
        <f>F35/C35*100</f>
        <v>104.90400407678813</v>
      </c>
      <c r="H35" s="73">
        <f>F35/D35*100</f>
        <v>98.806958069529983</v>
      </c>
      <c r="I35" s="67"/>
    </row>
    <row r="36" spans="2:11" x14ac:dyDescent="0.25">
      <c r="B36" s="48" t="s">
        <v>125</v>
      </c>
      <c r="C36" s="73">
        <v>23.14</v>
      </c>
      <c r="D36" s="47">
        <v>1905.51</v>
      </c>
      <c r="E36" s="47">
        <v>0</v>
      </c>
      <c r="F36" s="73">
        <v>1876</v>
      </c>
      <c r="G36" s="73">
        <v>0</v>
      </c>
      <c r="H36" s="73">
        <v>0</v>
      </c>
      <c r="I36" s="67"/>
    </row>
    <row r="37" spans="2:11" x14ac:dyDescent="0.25">
      <c r="B37" s="48"/>
      <c r="C37" s="72"/>
      <c r="D37" s="47"/>
      <c r="E37" s="47" t="s">
        <v>126</v>
      </c>
      <c r="F37" s="72"/>
      <c r="G37" s="73"/>
      <c r="H37" s="73"/>
      <c r="I37" s="67"/>
    </row>
    <row r="38" spans="2:11" x14ac:dyDescent="0.25">
      <c r="B38" s="43" t="s">
        <v>102</v>
      </c>
      <c r="C38" s="72">
        <f>C39+C40+C41</f>
        <v>1470207.82</v>
      </c>
      <c r="D38" s="51">
        <f>D39+D40+D41</f>
        <v>1696557.78</v>
      </c>
      <c r="E38" s="46">
        <v>0</v>
      </c>
      <c r="F38" s="72">
        <f>F39+F40+F41</f>
        <v>1676977.1400000001</v>
      </c>
      <c r="G38" s="72">
        <f>F38/C38*100</f>
        <v>114.06395185681981</v>
      </c>
      <c r="H38" s="72">
        <f>F38/D38*100</f>
        <v>98.845860705080142</v>
      </c>
      <c r="I38" s="67"/>
    </row>
    <row r="39" spans="2:11" x14ac:dyDescent="0.25">
      <c r="B39" s="49" t="s">
        <v>103</v>
      </c>
      <c r="C39" s="73">
        <v>663.16</v>
      </c>
      <c r="D39" s="50">
        <v>1878.01</v>
      </c>
      <c r="E39" s="47">
        <v>0</v>
      </c>
      <c r="F39" s="73">
        <v>1878.01</v>
      </c>
      <c r="G39" s="73">
        <v>0</v>
      </c>
      <c r="H39" s="73">
        <v>0</v>
      </c>
      <c r="I39" s="67"/>
    </row>
    <row r="40" spans="2:11" x14ac:dyDescent="0.25">
      <c r="B40" s="49" t="s">
        <v>156</v>
      </c>
      <c r="C40" s="73">
        <v>1455438.3</v>
      </c>
      <c r="D40" s="50">
        <v>1684989.46</v>
      </c>
      <c r="E40" s="47">
        <v>0</v>
      </c>
      <c r="F40" s="73">
        <v>1665408.82</v>
      </c>
      <c r="G40" s="73">
        <f>F40/C40*100</f>
        <v>114.42661774119864</v>
      </c>
      <c r="H40" s="73">
        <f>F40/D40*100</f>
        <v>98.837936944721307</v>
      </c>
      <c r="I40" s="67"/>
    </row>
    <row r="41" spans="2:11" x14ac:dyDescent="0.25">
      <c r="B41" s="49" t="s">
        <v>197</v>
      </c>
      <c r="C41" s="73">
        <v>14106.36</v>
      </c>
      <c r="D41" s="50">
        <v>9690.31</v>
      </c>
      <c r="E41" s="47">
        <v>0</v>
      </c>
      <c r="F41" s="73">
        <v>9690.31</v>
      </c>
      <c r="G41" s="73">
        <f>F41/C41*100</f>
        <v>68.694617179768542</v>
      </c>
      <c r="H41" s="73">
        <f>F41/D41*100</f>
        <v>100</v>
      </c>
      <c r="I41" s="67"/>
    </row>
    <row r="42" spans="2:11" x14ac:dyDescent="0.25">
      <c r="B42" s="49"/>
      <c r="C42" s="72"/>
      <c r="D42" s="47"/>
      <c r="E42" s="47"/>
      <c r="F42" s="72" t="s">
        <v>49</v>
      </c>
      <c r="G42" s="73"/>
      <c r="H42" s="73"/>
      <c r="I42" s="67"/>
    </row>
    <row r="43" spans="2:11" x14ac:dyDescent="0.25">
      <c r="B43" s="43" t="s">
        <v>163</v>
      </c>
      <c r="C43" s="72">
        <v>0</v>
      </c>
      <c r="D43" s="46">
        <f>D44</f>
        <v>8744.26</v>
      </c>
      <c r="E43" s="46">
        <v>0</v>
      </c>
      <c r="F43" s="72">
        <v>5932.06</v>
      </c>
      <c r="G43" s="72">
        <v>0</v>
      </c>
      <c r="H43" s="72">
        <f>F43/D43*100</f>
        <v>67.839474123596517</v>
      </c>
      <c r="I43" s="67"/>
    </row>
    <row r="44" spans="2:11" x14ac:dyDescent="0.25">
      <c r="B44" s="49" t="s">
        <v>164</v>
      </c>
      <c r="C44" s="73">
        <v>0</v>
      </c>
      <c r="D44" s="47">
        <v>8744.26</v>
      </c>
      <c r="E44" s="47">
        <v>0</v>
      </c>
      <c r="F44" s="73">
        <v>5932.06</v>
      </c>
      <c r="G44" s="73">
        <v>0</v>
      </c>
      <c r="H44" s="73">
        <f>F44/D44*100</f>
        <v>67.839474123596517</v>
      </c>
      <c r="I44" s="67"/>
    </row>
    <row r="45" spans="2:11" x14ac:dyDescent="0.25">
      <c r="B45" s="49"/>
      <c r="C45" s="73"/>
      <c r="D45" s="47"/>
      <c r="E45" s="47"/>
      <c r="F45" s="73"/>
      <c r="G45" s="73"/>
      <c r="H45" s="73"/>
      <c r="I45" s="67"/>
    </row>
    <row r="46" spans="2:11" x14ac:dyDescent="0.25">
      <c r="B46" s="44" t="s">
        <v>49</v>
      </c>
      <c r="C46" s="79"/>
      <c r="D46" s="113"/>
      <c r="E46" s="75"/>
      <c r="F46" s="79"/>
      <c r="G46" s="52"/>
      <c r="H46" s="52"/>
      <c r="I46" s="67"/>
    </row>
    <row r="47" spans="2:11" x14ac:dyDescent="0.25">
      <c r="C47" s="104"/>
      <c r="D47" s="77"/>
      <c r="E47" s="67"/>
      <c r="F47" s="87"/>
      <c r="G47" s="67"/>
      <c r="H47" s="67"/>
      <c r="I47" s="67"/>
    </row>
    <row r="48" spans="2:11" x14ac:dyDescent="0.25">
      <c r="C48" s="104"/>
      <c r="D48" s="77"/>
      <c r="E48" s="67"/>
      <c r="F48" s="87"/>
      <c r="G48" s="67"/>
      <c r="H48" s="6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"/>
  <sheetViews>
    <sheetView workbookViewId="0">
      <selection activeCell="E14" sqref="E1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9" ht="18" x14ac:dyDescent="0.25">
      <c r="B1" s="11"/>
      <c r="C1" s="11"/>
      <c r="D1" s="11"/>
      <c r="E1" s="11"/>
      <c r="F1" s="4"/>
      <c r="G1" s="4"/>
      <c r="H1" s="4"/>
    </row>
    <row r="2" spans="2:9" ht="15.75" customHeight="1" x14ac:dyDescent="0.25">
      <c r="B2" s="122" t="s">
        <v>34</v>
      </c>
      <c r="C2" s="122"/>
      <c r="D2" s="122"/>
      <c r="E2" s="122"/>
      <c r="F2" s="122"/>
      <c r="G2" s="122"/>
      <c r="H2" s="122"/>
    </row>
    <row r="3" spans="2:9" ht="18" x14ac:dyDescent="0.25">
      <c r="B3" s="36"/>
      <c r="C3" s="85"/>
      <c r="D3" s="36"/>
      <c r="E3" s="36"/>
      <c r="F3" s="86"/>
      <c r="G3" s="37"/>
      <c r="H3" s="37"/>
    </row>
    <row r="4" spans="2:9" ht="25.5" x14ac:dyDescent="0.25">
      <c r="B4" s="27" t="s">
        <v>8</v>
      </c>
      <c r="C4" s="64" t="s">
        <v>173</v>
      </c>
      <c r="D4" s="64" t="s">
        <v>179</v>
      </c>
      <c r="E4" s="27" t="s">
        <v>181</v>
      </c>
      <c r="F4" s="64" t="s">
        <v>184</v>
      </c>
      <c r="G4" s="27" t="s">
        <v>20</v>
      </c>
      <c r="H4" s="27" t="s">
        <v>38</v>
      </c>
    </row>
    <row r="5" spans="2:9" x14ac:dyDescent="0.25">
      <c r="B5" s="29">
        <v>1</v>
      </c>
      <c r="C5" s="65">
        <v>2</v>
      </c>
      <c r="D5" s="65">
        <v>3</v>
      </c>
      <c r="E5" s="29">
        <v>4</v>
      </c>
      <c r="F5" s="65">
        <v>5</v>
      </c>
      <c r="G5" s="29" t="s">
        <v>30</v>
      </c>
      <c r="H5" s="29" t="s">
        <v>118</v>
      </c>
    </row>
    <row r="6" spans="2:9" ht="15.75" customHeight="1" x14ac:dyDescent="0.25">
      <c r="B6" s="5" t="s">
        <v>36</v>
      </c>
      <c r="C6" s="118">
        <f>C7</f>
        <v>1562466.53</v>
      </c>
      <c r="D6" s="46">
        <f>D7</f>
        <v>1812359</v>
      </c>
      <c r="E6" s="46">
        <v>0</v>
      </c>
      <c r="F6" s="118">
        <v>1783355.79</v>
      </c>
      <c r="G6" s="118">
        <f>F6/C6*100</f>
        <v>114.13721547046516</v>
      </c>
      <c r="H6" s="118">
        <f>F6/D6*100</f>
        <v>98.399698404124123</v>
      </c>
      <c r="I6" s="77"/>
    </row>
    <row r="7" spans="2:9" ht="15.75" customHeight="1" x14ac:dyDescent="0.25">
      <c r="B7" s="5" t="s">
        <v>106</v>
      </c>
      <c r="C7" s="118">
        <v>1562466.53</v>
      </c>
      <c r="D7" s="46">
        <v>1812359</v>
      </c>
      <c r="E7" s="46">
        <v>0</v>
      </c>
      <c r="F7" s="118">
        <v>1783355.79</v>
      </c>
      <c r="G7" s="118">
        <f>F7/C7*100</f>
        <v>114.13721547046516</v>
      </c>
      <c r="H7" s="118">
        <f>F7/D7*100</f>
        <v>98.399698404124123</v>
      </c>
      <c r="I7" s="77"/>
    </row>
    <row r="8" spans="2:9" x14ac:dyDescent="0.25">
      <c r="B8" s="10" t="s">
        <v>12</v>
      </c>
      <c r="C8" s="119"/>
      <c r="D8" s="47"/>
      <c r="E8" s="47"/>
      <c r="F8" s="120"/>
      <c r="G8" s="120"/>
      <c r="H8" s="120"/>
    </row>
    <row r="9" spans="2:9" x14ac:dyDescent="0.25">
      <c r="C9" s="77"/>
      <c r="D9" s="67"/>
      <c r="E9" s="67"/>
      <c r="F9" s="67"/>
      <c r="G9" s="67"/>
      <c r="H9" s="67"/>
    </row>
    <row r="10" spans="2:9" x14ac:dyDescent="0.25">
      <c r="B10" s="23"/>
      <c r="C10" s="23"/>
      <c r="D10" s="23"/>
      <c r="E10" s="23"/>
      <c r="F10" s="80"/>
      <c r="G10" s="23"/>
      <c r="H10" s="23"/>
    </row>
    <row r="11" spans="2:9" x14ac:dyDescent="0.25">
      <c r="B11" s="23"/>
      <c r="C11" s="23"/>
      <c r="D11" s="23"/>
      <c r="E11" s="23"/>
      <c r="F11" s="23"/>
      <c r="G11" s="23"/>
      <c r="H11" s="23"/>
    </row>
    <row r="12" spans="2:9" x14ac:dyDescent="0.25">
      <c r="B12" s="23"/>
      <c r="C12" s="23"/>
      <c r="D12" s="23"/>
      <c r="E12" s="23"/>
      <c r="F12" s="23"/>
      <c r="G12" s="23"/>
      <c r="H12" s="2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0"/>
  <sheetViews>
    <sheetView tabSelected="1" topLeftCell="A88" workbookViewId="0">
      <selection activeCell="E91" sqref="E91:G1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22" t="s">
        <v>9</v>
      </c>
      <c r="C2" s="122"/>
      <c r="D2" s="122"/>
      <c r="E2" s="122"/>
      <c r="F2" s="122"/>
      <c r="G2" s="122"/>
      <c r="H2" s="122"/>
      <c r="I2" s="122"/>
      <c r="J2" s="18"/>
    </row>
    <row r="3" spans="2:10" ht="18" x14ac:dyDescent="0.25">
      <c r="B3" s="36"/>
      <c r="C3" s="36"/>
      <c r="D3" s="36"/>
      <c r="E3" s="36"/>
      <c r="F3" s="36"/>
      <c r="G3" s="36"/>
      <c r="H3" s="36"/>
      <c r="I3" s="37"/>
      <c r="J3" s="4"/>
    </row>
    <row r="4" spans="2:10" ht="15.75" x14ac:dyDescent="0.25">
      <c r="B4" s="166" t="s">
        <v>43</v>
      </c>
      <c r="C4" s="166"/>
      <c r="D4" s="166"/>
      <c r="E4" s="166"/>
      <c r="F4" s="166"/>
      <c r="G4" s="166"/>
      <c r="H4" s="166"/>
      <c r="I4" s="166"/>
    </row>
    <row r="5" spans="2:10" ht="18" x14ac:dyDescent="0.25">
      <c r="B5" s="36"/>
      <c r="C5" s="36"/>
      <c r="D5" s="36"/>
      <c r="E5" s="36"/>
      <c r="F5" s="36"/>
      <c r="G5" s="36"/>
      <c r="H5" s="36"/>
      <c r="I5" s="37"/>
    </row>
    <row r="6" spans="2:10" ht="25.5" x14ac:dyDescent="0.25">
      <c r="B6" s="149" t="s">
        <v>8</v>
      </c>
      <c r="C6" s="150"/>
      <c r="D6" s="150"/>
      <c r="E6" s="151"/>
      <c r="F6" s="68" t="s">
        <v>179</v>
      </c>
      <c r="G6" s="68" t="s">
        <v>181</v>
      </c>
      <c r="H6" s="68" t="s">
        <v>184</v>
      </c>
      <c r="I6" s="68" t="s">
        <v>38</v>
      </c>
    </row>
    <row r="7" spans="2:10" s="30" customFormat="1" ht="11.25" x14ac:dyDescent="0.2">
      <c r="B7" s="167">
        <v>1</v>
      </c>
      <c r="C7" s="168"/>
      <c r="D7" s="168"/>
      <c r="E7" s="169"/>
      <c r="F7" s="63">
        <v>2</v>
      </c>
      <c r="G7" s="63">
        <v>3</v>
      </c>
      <c r="H7" s="63">
        <v>4</v>
      </c>
      <c r="I7" s="63" t="s">
        <v>119</v>
      </c>
    </row>
    <row r="8" spans="2:10" ht="30" customHeight="1" x14ac:dyDescent="0.25">
      <c r="B8" s="160">
        <v>12809</v>
      </c>
      <c r="C8" s="161"/>
      <c r="D8" s="162"/>
      <c r="E8" s="101" t="s">
        <v>215</v>
      </c>
      <c r="F8" s="114">
        <f>F9</f>
        <v>1812359.0000000002</v>
      </c>
      <c r="G8" s="46">
        <v>0</v>
      </c>
      <c r="H8" s="46">
        <f>H9</f>
        <v>1783355.79</v>
      </c>
      <c r="I8" s="46">
        <f t="shared" ref="I8:I13" si="0">H8/F8*100</f>
        <v>98.399698404124109</v>
      </c>
    </row>
    <row r="9" spans="2:10" ht="30" customHeight="1" x14ac:dyDescent="0.25">
      <c r="B9" s="160" t="s">
        <v>134</v>
      </c>
      <c r="C9" s="161"/>
      <c r="D9" s="162"/>
      <c r="E9" s="101" t="s">
        <v>135</v>
      </c>
      <c r="F9" s="114">
        <f>F10+F119</f>
        <v>1812359.0000000002</v>
      </c>
      <c r="G9" s="46">
        <v>0</v>
      </c>
      <c r="H9" s="46">
        <f>H10+H119</f>
        <v>1783355.79</v>
      </c>
      <c r="I9" s="46">
        <f t="shared" si="0"/>
        <v>98.399698404124109</v>
      </c>
    </row>
    <row r="10" spans="2:10" ht="30" customHeight="1" x14ac:dyDescent="0.25">
      <c r="B10" s="160" t="s">
        <v>115</v>
      </c>
      <c r="C10" s="161"/>
      <c r="D10" s="162"/>
      <c r="E10" s="101" t="s">
        <v>136</v>
      </c>
      <c r="F10" s="114">
        <f>F11+F17+F28+F33+F42+F60+F65+F70+F75+F81+F88+F93</f>
        <v>260614.80000000005</v>
      </c>
      <c r="G10" s="46">
        <v>0</v>
      </c>
      <c r="H10" s="46">
        <f>H11+H17+H28+H33+H42+H60+H65+H70+H75+H81+H88+H93</f>
        <v>246732.50000000006</v>
      </c>
      <c r="I10" s="46">
        <f t="shared" si="0"/>
        <v>94.673249562189113</v>
      </c>
    </row>
    <row r="11" spans="2:10" ht="30" customHeight="1" x14ac:dyDescent="0.25">
      <c r="B11" s="160" t="s">
        <v>193</v>
      </c>
      <c r="C11" s="161"/>
      <c r="D11" s="162"/>
      <c r="E11" s="101" t="s">
        <v>194</v>
      </c>
      <c r="F11" s="114">
        <f>F12</f>
        <v>694.61</v>
      </c>
      <c r="G11" s="46">
        <v>0</v>
      </c>
      <c r="H11" s="46">
        <f>H12+H15</f>
        <v>694.61</v>
      </c>
      <c r="I11" s="46">
        <f t="shared" si="0"/>
        <v>100</v>
      </c>
    </row>
    <row r="12" spans="2:10" ht="30" customHeight="1" x14ac:dyDescent="0.25">
      <c r="B12" s="163" t="s">
        <v>123</v>
      </c>
      <c r="C12" s="164"/>
      <c r="D12" s="165"/>
      <c r="E12" s="41" t="s">
        <v>165</v>
      </c>
      <c r="F12" s="114">
        <f>F13</f>
        <v>694.61</v>
      </c>
      <c r="G12" s="46">
        <v>0</v>
      </c>
      <c r="H12" s="46">
        <f>H13</f>
        <v>554.61</v>
      </c>
      <c r="I12" s="46">
        <f t="shared" si="0"/>
        <v>79.844804998488357</v>
      </c>
    </row>
    <row r="13" spans="2:10" ht="30" customHeight="1" x14ac:dyDescent="0.25">
      <c r="B13" s="96"/>
      <c r="C13" s="97">
        <v>32</v>
      </c>
      <c r="D13" s="98"/>
      <c r="E13" s="43" t="s">
        <v>108</v>
      </c>
      <c r="F13" s="114">
        <v>694.61</v>
      </c>
      <c r="G13" s="46">
        <v>0</v>
      </c>
      <c r="H13" s="46">
        <f>H14</f>
        <v>554.61</v>
      </c>
      <c r="I13" s="46">
        <f t="shared" si="0"/>
        <v>79.844804998488357</v>
      </c>
    </row>
    <row r="14" spans="2:10" ht="18.600000000000001" customHeight="1" x14ac:dyDescent="0.25">
      <c r="B14" s="96"/>
      <c r="C14" s="97"/>
      <c r="D14" s="55">
        <v>3238</v>
      </c>
      <c r="E14" s="71" t="s">
        <v>109</v>
      </c>
      <c r="F14" s="115">
        <v>0</v>
      </c>
      <c r="G14" s="47">
        <v>0</v>
      </c>
      <c r="H14" s="47">
        <v>554.61</v>
      </c>
      <c r="I14" s="47">
        <v>0</v>
      </c>
    </row>
    <row r="15" spans="2:10" ht="30.6" customHeight="1" x14ac:dyDescent="0.25">
      <c r="B15" s="99"/>
      <c r="C15" s="70"/>
      <c r="D15" s="71">
        <v>3291</v>
      </c>
      <c r="E15" s="71" t="s">
        <v>216</v>
      </c>
      <c r="F15" s="115">
        <v>0</v>
      </c>
      <c r="G15" s="47">
        <v>0</v>
      </c>
      <c r="H15" s="47">
        <v>140</v>
      </c>
      <c r="I15" s="47">
        <v>0</v>
      </c>
    </row>
    <row r="16" spans="2:10" ht="18.600000000000001" customHeight="1" x14ac:dyDescent="0.25">
      <c r="B16" s="6" t="s">
        <v>12</v>
      </c>
      <c r="C16" s="100"/>
      <c r="D16" s="101"/>
      <c r="E16" s="101"/>
      <c r="F16" s="114"/>
      <c r="G16" s="46"/>
      <c r="H16" s="46"/>
      <c r="I16" s="46"/>
    </row>
    <row r="17" spans="2:9" ht="30" customHeight="1" x14ac:dyDescent="0.25">
      <c r="B17" s="160" t="s">
        <v>185</v>
      </c>
      <c r="C17" s="161"/>
      <c r="D17" s="162"/>
      <c r="E17" s="101" t="s">
        <v>186</v>
      </c>
      <c r="F17" s="114">
        <f>F18+F24</f>
        <v>1500</v>
      </c>
      <c r="G17" s="46">
        <v>0</v>
      </c>
      <c r="H17" s="46">
        <f>H18+H21+H24</f>
        <v>4290.03</v>
      </c>
      <c r="I17" s="46">
        <f>H17/F17*100</f>
        <v>286.00200000000001</v>
      </c>
    </row>
    <row r="18" spans="2:9" ht="30" customHeight="1" x14ac:dyDescent="0.25">
      <c r="B18" s="163" t="s">
        <v>123</v>
      </c>
      <c r="C18" s="164"/>
      <c r="D18" s="165"/>
      <c r="E18" s="41" t="s">
        <v>165</v>
      </c>
      <c r="F18" s="114">
        <f>F19</f>
        <v>1500</v>
      </c>
      <c r="G18" s="46">
        <v>0</v>
      </c>
      <c r="H18" s="46">
        <v>1500</v>
      </c>
      <c r="I18" s="46">
        <f>H18/F18*100</f>
        <v>100</v>
      </c>
    </row>
    <row r="19" spans="2:9" ht="30" customHeight="1" x14ac:dyDescent="0.25">
      <c r="B19" s="96"/>
      <c r="C19" s="97">
        <v>42</v>
      </c>
      <c r="D19" s="98"/>
      <c r="E19" s="41" t="s">
        <v>144</v>
      </c>
      <c r="F19" s="114">
        <v>1500</v>
      </c>
      <c r="G19" s="46">
        <v>0</v>
      </c>
      <c r="H19" s="46">
        <v>1500</v>
      </c>
      <c r="I19" s="46">
        <v>100</v>
      </c>
    </row>
    <row r="20" spans="2:9" ht="30" customHeight="1" x14ac:dyDescent="0.25">
      <c r="B20" s="53"/>
      <c r="C20" s="54"/>
      <c r="D20" s="55">
        <v>42411</v>
      </c>
      <c r="E20" s="71" t="s">
        <v>100</v>
      </c>
      <c r="F20" s="115">
        <v>0</v>
      </c>
      <c r="G20" s="47">
        <v>0</v>
      </c>
      <c r="H20" s="47">
        <v>1500</v>
      </c>
      <c r="I20" s="47">
        <v>0</v>
      </c>
    </row>
    <row r="21" spans="2:9" ht="30" customHeight="1" x14ac:dyDescent="0.25">
      <c r="B21" s="163" t="s">
        <v>195</v>
      </c>
      <c r="C21" s="164"/>
      <c r="D21" s="165"/>
      <c r="E21" s="43" t="s">
        <v>196</v>
      </c>
      <c r="F21" s="114">
        <v>0</v>
      </c>
      <c r="G21" s="46">
        <v>0</v>
      </c>
      <c r="H21" s="46">
        <v>1876</v>
      </c>
      <c r="I21" s="46">
        <v>0</v>
      </c>
    </row>
    <row r="22" spans="2:9" ht="30" customHeight="1" x14ac:dyDescent="0.25">
      <c r="B22" s="96"/>
      <c r="C22" s="97">
        <v>42</v>
      </c>
      <c r="D22" s="98"/>
      <c r="E22" s="41" t="s">
        <v>144</v>
      </c>
      <c r="F22" s="115">
        <v>0</v>
      </c>
      <c r="G22" s="47">
        <v>0</v>
      </c>
      <c r="H22" s="47">
        <v>1876</v>
      </c>
      <c r="I22" s="47">
        <v>0</v>
      </c>
    </row>
    <row r="23" spans="2:9" ht="30" customHeight="1" x14ac:dyDescent="0.25">
      <c r="B23" s="53"/>
      <c r="C23" s="54"/>
      <c r="D23" s="55">
        <v>42411</v>
      </c>
      <c r="E23" s="71" t="s">
        <v>100</v>
      </c>
      <c r="F23" s="115">
        <v>0</v>
      </c>
      <c r="G23" s="47">
        <v>0</v>
      </c>
      <c r="H23" s="47">
        <v>1876</v>
      </c>
      <c r="I23" s="47">
        <v>0</v>
      </c>
    </row>
    <row r="24" spans="2:9" ht="30" customHeight="1" x14ac:dyDescent="0.25">
      <c r="B24" s="163" t="s">
        <v>140</v>
      </c>
      <c r="C24" s="164"/>
      <c r="D24" s="165"/>
      <c r="E24" s="43" t="s">
        <v>143</v>
      </c>
      <c r="F24" s="114">
        <v>0</v>
      </c>
      <c r="G24" s="46">
        <v>0</v>
      </c>
      <c r="H24" s="46">
        <f>H25</f>
        <v>914.03</v>
      </c>
      <c r="I24" s="46">
        <v>0</v>
      </c>
    </row>
    <row r="25" spans="2:9" ht="30" customHeight="1" x14ac:dyDescent="0.25">
      <c r="B25" s="96"/>
      <c r="C25" s="97">
        <v>42</v>
      </c>
      <c r="D25" s="98"/>
      <c r="E25" s="41" t="s">
        <v>144</v>
      </c>
      <c r="F25" s="114">
        <v>100</v>
      </c>
      <c r="G25" s="46">
        <v>0</v>
      </c>
      <c r="H25" s="46">
        <f>H26</f>
        <v>914.03</v>
      </c>
      <c r="I25" s="46">
        <v>100</v>
      </c>
    </row>
    <row r="26" spans="2:9" ht="30" customHeight="1" x14ac:dyDescent="0.25">
      <c r="B26" s="53"/>
      <c r="C26" s="54"/>
      <c r="D26" s="55">
        <v>42411</v>
      </c>
      <c r="E26" s="71" t="s">
        <v>100</v>
      </c>
      <c r="F26" s="115">
        <v>0</v>
      </c>
      <c r="G26" s="47">
        <v>0</v>
      </c>
      <c r="H26" s="47">
        <v>914.03</v>
      </c>
      <c r="I26" s="47">
        <v>0</v>
      </c>
    </row>
    <row r="27" spans="2:9" ht="13.15" customHeight="1" x14ac:dyDescent="0.25">
      <c r="B27" s="6" t="s">
        <v>12</v>
      </c>
      <c r="C27" s="100"/>
      <c r="D27" s="101"/>
      <c r="E27" s="101"/>
      <c r="F27" s="114"/>
      <c r="G27" s="46"/>
      <c r="H27" s="46"/>
      <c r="I27" s="46"/>
    </row>
    <row r="28" spans="2:9" ht="30" customHeight="1" x14ac:dyDescent="0.25">
      <c r="B28" s="160" t="s">
        <v>137</v>
      </c>
      <c r="C28" s="161"/>
      <c r="D28" s="162"/>
      <c r="E28" s="101" t="s">
        <v>138</v>
      </c>
      <c r="F28" s="114">
        <v>729.96</v>
      </c>
      <c r="G28" s="46">
        <v>0</v>
      </c>
      <c r="H28" s="46">
        <v>729.96</v>
      </c>
      <c r="I28" s="46">
        <f>H28/F28*100</f>
        <v>100</v>
      </c>
    </row>
    <row r="29" spans="2:9" ht="30" customHeight="1" x14ac:dyDescent="0.25">
      <c r="B29" s="163" t="s">
        <v>121</v>
      </c>
      <c r="C29" s="164"/>
      <c r="D29" s="165"/>
      <c r="E29" s="41" t="s">
        <v>116</v>
      </c>
      <c r="F29" s="114">
        <v>729.96</v>
      </c>
      <c r="G29" s="46">
        <v>0</v>
      </c>
      <c r="H29" s="46">
        <v>729.96</v>
      </c>
      <c r="I29" s="46">
        <f t="shared" ref="I29:I30" si="1">H29/F29*100</f>
        <v>100</v>
      </c>
    </row>
    <row r="30" spans="2:9" ht="30" customHeight="1" x14ac:dyDescent="0.25">
      <c r="B30" s="96"/>
      <c r="C30" s="97">
        <v>31</v>
      </c>
      <c r="D30" s="98"/>
      <c r="E30" s="43" t="s">
        <v>107</v>
      </c>
      <c r="F30" s="114">
        <v>729.96</v>
      </c>
      <c r="G30" s="46">
        <v>0</v>
      </c>
      <c r="H30" s="46">
        <v>729.96</v>
      </c>
      <c r="I30" s="46">
        <f t="shared" si="1"/>
        <v>100</v>
      </c>
    </row>
    <row r="31" spans="2:9" ht="24" customHeight="1" x14ac:dyDescent="0.25">
      <c r="B31" s="53"/>
      <c r="C31" s="54"/>
      <c r="D31" s="55">
        <v>3237</v>
      </c>
      <c r="E31" s="44" t="s">
        <v>139</v>
      </c>
      <c r="F31" s="115">
        <v>0</v>
      </c>
      <c r="G31" s="47">
        <v>0</v>
      </c>
      <c r="H31" s="47">
        <v>729.96</v>
      </c>
      <c r="I31" s="47">
        <v>0</v>
      </c>
    </row>
    <row r="32" spans="2:9" ht="13.9" customHeight="1" x14ac:dyDescent="0.25">
      <c r="B32" s="6" t="s">
        <v>12</v>
      </c>
      <c r="C32" s="54"/>
      <c r="D32" s="55"/>
      <c r="E32" s="44"/>
      <c r="F32" s="115"/>
      <c r="G32" s="47"/>
      <c r="H32" s="47"/>
      <c r="I32" s="47"/>
    </row>
    <row r="33" spans="2:9" ht="28.9" customHeight="1" x14ac:dyDescent="0.25">
      <c r="B33" s="160" t="s">
        <v>141</v>
      </c>
      <c r="C33" s="161"/>
      <c r="D33" s="162"/>
      <c r="E33" s="43" t="s">
        <v>142</v>
      </c>
      <c r="F33" s="114">
        <v>80302.09</v>
      </c>
      <c r="G33" s="46">
        <v>0</v>
      </c>
      <c r="H33" s="46">
        <v>79562.09</v>
      </c>
      <c r="I33" s="46">
        <f>H33/F33*100</f>
        <v>99.078479775557525</v>
      </c>
    </row>
    <row r="34" spans="2:9" ht="31.9" customHeight="1" x14ac:dyDescent="0.25">
      <c r="B34" s="163" t="s">
        <v>140</v>
      </c>
      <c r="C34" s="164"/>
      <c r="D34" s="165"/>
      <c r="E34" s="41" t="s">
        <v>143</v>
      </c>
      <c r="F34" s="114">
        <v>80302.09</v>
      </c>
      <c r="G34" s="46">
        <v>0</v>
      </c>
      <c r="H34" s="46">
        <v>79562.09</v>
      </c>
      <c r="I34" s="46">
        <f>H34/F34*100</f>
        <v>99.078479775557525</v>
      </c>
    </row>
    <row r="35" spans="2:9" ht="18.600000000000001" customHeight="1" x14ac:dyDescent="0.25">
      <c r="B35" s="96"/>
      <c r="C35" s="97">
        <v>32</v>
      </c>
      <c r="D35" s="98"/>
      <c r="E35" s="43" t="s">
        <v>108</v>
      </c>
      <c r="F35" s="114">
        <v>600</v>
      </c>
      <c r="G35" s="46">
        <v>0</v>
      </c>
      <c r="H35" s="46">
        <v>600</v>
      </c>
      <c r="I35" s="46">
        <v>100</v>
      </c>
    </row>
    <row r="36" spans="2:9" ht="18.600000000000001" customHeight="1" x14ac:dyDescent="0.25">
      <c r="B36" s="53"/>
      <c r="C36" s="54"/>
      <c r="D36" s="55">
        <v>3237</v>
      </c>
      <c r="E36" s="6" t="s">
        <v>204</v>
      </c>
      <c r="F36" s="115">
        <v>0</v>
      </c>
      <c r="G36" s="47">
        <v>0</v>
      </c>
      <c r="H36" s="47">
        <v>600</v>
      </c>
      <c r="I36" s="47">
        <v>0</v>
      </c>
    </row>
    <row r="37" spans="2:9" ht="26.45" customHeight="1" x14ac:dyDescent="0.25">
      <c r="B37" s="53"/>
      <c r="C37" s="54">
        <v>37</v>
      </c>
      <c r="D37" s="55"/>
      <c r="E37" s="17" t="s">
        <v>205</v>
      </c>
      <c r="F37" s="115">
        <v>48651.4</v>
      </c>
      <c r="G37" s="47">
        <v>0</v>
      </c>
      <c r="H37" s="47">
        <v>48651.4</v>
      </c>
      <c r="I37" s="47">
        <v>100</v>
      </c>
    </row>
    <row r="38" spans="2:9" ht="18.600000000000001" customHeight="1" x14ac:dyDescent="0.25">
      <c r="B38" s="53"/>
      <c r="C38" s="54"/>
      <c r="D38" s="55">
        <v>3722</v>
      </c>
      <c r="E38" s="6" t="s">
        <v>206</v>
      </c>
      <c r="F38" s="115">
        <v>0</v>
      </c>
      <c r="G38" s="47">
        <v>0</v>
      </c>
      <c r="H38" s="47">
        <v>48651.4</v>
      </c>
      <c r="I38" s="47">
        <v>0</v>
      </c>
    </row>
    <row r="39" spans="2:9" ht="24.6" customHeight="1" x14ac:dyDescent="0.25">
      <c r="B39" s="96"/>
      <c r="C39" s="97">
        <v>42</v>
      </c>
      <c r="D39" s="98"/>
      <c r="E39" s="41" t="s">
        <v>144</v>
      </c>
      <c r="F39" s="114">
        <v>31050.69</v>
      </c>
      <c r="G39" s="46">
        <v>0</v>
      </c>
      <c r="H39" s="46">
        <v>30310.69</v>
      </c>
      <c r="I39" s="46">
        <f>H39/F39*100</f>
        <v>97.61680014196142</v>
      </c>
    </row>
    <row r="40" spans="2:9" ht="18.600000000000001" customHeight="1" x14ac:dyDescent="0.25">
      <c r="B40" s="53"/>
      <c r="C40" s="54"/>
      <c r="D40" s="55">
        <v>4241</v>
      </c>
      <c r="E40" s="17" t="s">
        <v>100</v>
      </c>
      <c r="F40" s="115">
        <v>0</v>
      </c>
      <c r="G40" s="47">
        <v>0</v>
      </c>
      <c r="H40" s="47">
        <v>30310.69</v>
      </c>
      <c r="I40" s="47">
        <v>0</v>
      </c>
    </row>
    <row r="41" spans="2:9" ht="13.9" customHeight="1" x14ac:dyDescent="0.25">
      <c r="B41" s="6" t="s">
        <v>12</v>
      </c>
      <c r="C41" s="54"/>
      <c r="D41" s="55"/>
      <c r="E41" s="17"/>
      <c r="F41" s="115"/>
      <c r="G41" s="47"/>
      <c r="H41" s="47"/>
      <c r="I41" s="47"/>
    </row>
    <row r="42" spans="2:9" ht="18.600000000000001" customHeight="1" x14ac:dyDescent="0.25">
      <c r="B42" s="160" t="s">
        <v>207</v>
      </c>
      <c r="C42" s="161"/>
      <c r="D42" s="162"/>
      <c r="E42" s="41" t="s">
        <v>208</v>
      </c>
      <c r="F42" s="114">
        <f>F43+F51</f>
        <v>67205.740000000005</v>
      </c>
      <c r="G42" s="46">
        <v>0</v>
      </c>
      <c r="H42" s="46">
        <f>H43+H51</f>
        <v>53491.75</v>
      </c>
      <c r="I42" s="46">
        <f>H42/F42*100</f>
        <v>79.594019796523327</v>
      </c>
    </row>
    <row r="43" spans="2:9" ht="18.600000000000001" customHeight="1" x14ac:dyDescent="0.25">
      <c r="B43" s="163" t="s">
        <v>123</v>
      </c>
      <c r="C43" s="164"/>
      <c r="D43" s="165"/>
      <c r="E43" s="41" t="s">
        <v>165</v>
      </c>
      <c r="F43" s="114">
        <v>6247.84</v>
      </c>
      <c r="G43" s="46">
        <v>0</v>
      </c>
      <c r="H43" s="46">
        <v>5565.82</v>
      </c>
      <c r="I43" s="46">
        <f>H43/F43*100</f>
        <v>89.083907398396875</v>
      </c>
    </row>
    <row r="44" spans="2:9" ht="18.600000000000001" customHeight="1" x14ac:dyDescent="0.25">
      <c r="B44" s="99"/>
      <c r="C44" s="100">
        <v>31</v>
      </c>
      <c r="D44" s="101"/>
      <c r="E44" s="41" t="s">
        <v>107</v>
      </c>
      <c r="F44" s="114">
        <v>6052.84</v>
      </c>
      <c r="G44" s="46">
        <v>0</v>
      </c>
      <c r="H44" s="46">
        <v>5370.82</v>
      </c>
      <c r="I44" s="46">
        <f>H44/F44*100</f>
        <v>88.732231481420285</v>
      </c>
    </row>
    <row r="45" spans="2:9" ht="18.600000000000001" customHeight="1" x14ac:dyDescent="0.25">
      <c r="B45" s="99"/>
      <c r="C45" s="70"/>
      <c r="D45" s="71">
        <v>3111</v>
      </c>
      <c r="E45" s="44" t="s">
        <v>29</v>
      </c>
      <c r="F45" s="115">
        <v>0</v>
      </c>
      <c r="G45" s="47">
        <v>0</v>
      </c>
      <c r="H45" s="47">
        <v>3528.6</v>
      </c>
      <c r="I45" s="47">
        <v>0</v>
      </c>
    </row>
    <row r="46" spans="2:9" ht="18.600000000000001" customHeight="1" x14ac:dyDescent="0.25">
      <c r="B46" s="99"/>
      <c r="C46" s="70"/>
      <c r="D46" s="71">
        <v>3121</v>
      </c>
      <c r="E46" s="44" t="s">
        <v>60</v>
      </c>
      <c r="F46" s="115">
        <v>0</v>
      </c>
      <c r="G46" s="47">
        <v>0</v>
      </c>
      <c r="H46" s="47">
        <v>660</v>
      </c>
      <c r="I46" s="47">
        <v>0</v>
      </c>
    </row>
    <row r="47" spans="2:9" ht="18.600000000000001" customHeight="1" x14ac:dyDescent="0.25">
      <c r="B47" s="99"/>
      <c r="C47" s="70"/>
      <c r="D47" s="71">
        <v>3132</v>
      </c>
      <c r="E47" s="44" t="s">
        <v>61</v>
      </c>
      <c r="F47" s="115">
        <v>0</v>
      </c>
      <c r="G47" s="47">
        <v>0</v>
      </c>
      <c r="H47" s="47">
        <v>660</v>
      </c>
      <c r="I47" s="47">
        <v>0</v>
      </c>
    </row>
    <row r="48" spans="2:9" ht="18.600000000000001" customHeight="1" x14ac:dyDescent="0.25">
      <c r="B48" s="99"/>
      <c r="C48" s="100">
        <v>32</v>
      </c>
      <c r="D48" s="101"/>
      <c r="E48" s="43" t="s">
        <v>108</v>
      </c>
      <c r="F48" s="114">
        <v>195</v>
      </c>
      <c r="G48" s="46">
        <v>0</v>
      </c>
      <c r="H48" s="46">
        <v>195</v>
      </c>
      <c r="I48" s="46">
        <v>100</v>
      </c>
    </row>
    <row r="49" spans="2:9" ht="18.600000000000001" customHeight="1" x14ac:dyDescent="0.25">
      <c r="B49" s="99"/>
      <c r="C49" s="100"/>
      <c r="D49" s="71">
        <v>3211</v>
      </c>
      <c r="E49" s="44" t="s">
        <v>64</v>
      </c>
      <c r="F49" s="115">
        <v>0</v>
      </c>
      <c r="G49" s="47">
        <v>0</v>
      </c>
      <c r="H49" s="47">
        <v>90</v>
      </c>
      <c r="I49" s="47">
        <v>0</v>
      </c>
    </row>
    <row r="50" spans="2:9" ht="18.600000000000001" customHeight="1" x14ac:dyDescent="0.25">
      <c r="B50" s="99"/>
      <c r="C50" s="100"/>
      <c r="D50" s="71">
        <v>3212</v>
      </c>
      <c r="E50" s="44" t="s">
        <v>153</v>
      </c>
      <c r="F50" s="115">
        <v>0</v>
      </c>
      <c r="G50" s="47">
        <v>0</v>
      </c>
      <c r="H50" s="47">
        <v>105</v>
      </c>
      <c r="I50" s="47">
        <v>0</v>
      </c>
    </row>
    <row r="51" spans="2:9" ht="18.600000000000001" customHeight="1" x14ac:dyDescent="0.25">
      <c r="B51" s="163" t="s">
        <v>140</v>
      </c>
      <c r="C51" s="164"/>
      <c r="D51" s="165"/>
      <c r="E51" s="41" t="s">
        <v>143</v>
      </c>
      <c r="F51" s="114">
        <v>60957.9</v>
      </c>
      <c r="G51" s="46">
        <v>0</v>
      </c>
      <c r="H51" s="46">
        <v>47925.93</v>
      </c>
      <c r="I51" s="46">
        <f>H51/F51*100</f>
        <v>78.621359987794861</v>
      </c>
    </row>
    <row r="52" spans="2:9" ht="18.600000000000001" customHeight="1" x14ac:dyDescent="0.25">
      <c r="B52" s="99"/>
      <c r="C52" s="100">
        <v>31</v>
      </c>
      <c r="D52" s="101"/>
      <c r="E52" s="41" t="s">
        <v>107</v>
      </c>
      <c r="F52" s="114">
        <v>60957.9</v>
      </c>
      <c r="G52" s="46">
        <v>0</v>
      </c>
      <c r="H52" s="46">
        <v>47768.88</v>
      </c>
      <c r="I52" s="46">
        <f>H52/F52*100</f>
        <v>78.363723159754514</v>
      </c>
    </row>
    <row r="53" spans="2:9" ht="18.600000000000001" customHeight="1" x14ac:dyDescent="0.25">
      <c r="B53" s="99"/>
      <c r="C53" s="100"/>
      <c r="D53" s="71">
        <v>3111</v>
      </c>
      <c r="E53" s="44" t="s">
        <v>29</v>
      </c>
      <c r="F53" s="115">
        <v>0</v>
      </c>
      <c r="G53" s="47">
        <v>0</v>
      </c>
      <c r="H53" s="47">
        <v>38419.58</v>
      </c>
      <c r="I53" s="47">
        <v>0</v>
      </c>
    </row>
    <row r="54" spans="2:9" ht="18.600000000000001" customHeight="1" x14ac:dyDescent="0.25">
      <c r="B54" s="99"/>
      <c r="C54" s="100"/>
      <c r="D54" s="71">
        <v>3121</v>
      </c>
      <c r="E54" s="44" t="s">
        <v>60</v>
      </c>
      <c r="F54" s="115">
        <v>0</v>
      </c>
      <c r="G54" s="47">
        <v>0</v>
      </c>
      <c r="H54" s="47">
        <v>3010</v>
      </c>
      <c r="I54" s="47">
        <v>0</v>
      </c>
    </row>
    <row r="55" spans="2:9" ht="18.600000000000001" customHeight="1" x14ac:dyDescent="0.25">
      <c r="B55" s="99"/>
      <c r="C55" s="100"/>
      <c r="D55" s="71">
        <v>3132</v>
      </c>
      <c r="E55" s="44" t="s">
        <v>61</v>
      </c>
      <c r="F55" s="115">
        <v>0</v>
      </c>
      <c r="G55" s="47">
        <v>0</v>
      </c>
      <c r="H55" s="47">
        <v>6339.3</v>
      </c>
      <c r="I55" s="47">
        <v>0</v>
      </c>
    </row>
    <row r="56" spans="2:9" ht="18.600000000000001" customHeight="1" x14ac:dyDescent="0.25">
      <c r="B56" s="99"/>
      <c r="C56" s="100">
        <v>32</v>
      </c>
      <c r="D56" s="101"/>
      <c r="E56" s="43" t="s">
        <v>108</v>
      </c>
      <c r="F56" s="114">
        <v>500</v>
      </c>
      <c r="G56" s="46">
        <v>0</v>
      </c>
      <c r="H56" s="46">
        <v>157.05000000000001</v>
      </c>
      <c r="I56" s="46">
        <f>H56/F56*100</f>
        <v>31.410000000000004</v>
      </c>
    </row>
    <row r="57" spans="2:9" ht="18.600000000000001" customHeight="1" x14ac:dyDescent="0.25">
      <c r="B57" s="99"/>
      <c r="C57" s="100"/>
      <c r="D57" s="71">
        <v>3211</v>
      </c>
      <c r="E57" s="44" t="s">
        <v>64</v>
      </c>
      <c r="F57" s="115">
        <v>0</v>
      </c>
      <c r="G57" s="47">
        <v>0</v>
      </c>
      <c r="H57" s="47">
        <v>60</v>
      </c>
      <c r="I57" s="47">
        <v>0</v>
      </c>
    </row>
    <row r="58" spans="2:9" ht="18.600000000000001" customHeight="1" x14ac:dyDescent="0.25">
      <c r="B58" s="99"/>
      <c r="C58" s="100"/>
      <c r="D58" s="71">
        <v>3212</v>
      </c>
      <c r="E58" s="44" t="s">
        <v>153</v>
      </c>
      <c r="F58" s="115">
        <v>0</v>
      </c>
      <c r="G58" s="47">
        <v>0</v>
      </c>
      <c r="H58" s="47">
        <v>97.05</v>
      </c>
      <c r="I58" s="47">
        <v>0</v>
      </c>
    </row>
    <row r="59" spans="2:9" x14ac:dyDescent="0.25">
      <c r="B59" s="53"/>
      <c r="C59" s="54"/>
      <c r="D59" s="55"/>
      <c r="E59" s="44"/>
      <c r="F59" s="115"/>
      <c r="G59" s="47"/>
      <c r="H59" s="47"/>
      <c r="I59" s="47"/>
    </row>
    <row r="60" spans="2:9" x14ac:dyDescent="0.25">
      <c r="B60" s="163" t="s">
        <v>175</v>
      </c>
      <c r="C60" s="164"/>
      <c r="D60" s="165"/>
      <c r="E60" s="43" t="s">
        <v>176</v>
      </c>
      <c r="F60" s="114">
        <v>168</v>
      </c>
      <c r="G60" s="46">
        <v>0</v>
      </c>
      <c r="H60" s="46">
        <v>168</v>
      </c>
      <c r="I60" s="46">
        <v>100</v>
      </c>
    </row>
    <row r="61" spans="2:9" x14ac:dyDescent="0.25">
      <c r="B61" s="163" t="s">
        <v>177</v>
      </c>
      <c r="C61" s="164"/>
      <c r="D61" s="165"/>
      <c r="E61" s="43" t="s">
        <v>178</v>
      </c>
      <c r="F61" s="114">
        <v>168</v>
      </c>
      <c r="G61" s="46">
        <v>0</v>
      </c>
      <c r="H61" s="46">
        <v>168</v>
      </c>
      <c r="I61" s="46">
        <v>100</v>
      </c>
    </row>
    <row r="62" spans="2:9" x14ac:dyDescent="0.25">
      <c r="B62" s="96"/>
      <c r="C62" s="97">
        <v>32</v>
      </c>
      <c r="D62" s="98"/>
      <c r="E62" s="44" t="s">
        <v>108</v>
      </c>
      <c r="F62" s="115">
        <v>168</v>
      </c>
      <c r="G62" s="47">
        <v>0</v>
      </c>
      <c r="H62" s="47">
        <v>168</v>
      </c>
      <c r="I62" s="47">
        <v>100</v>
      </c>
    </row>
    <row r="63" spans="2:9" x14ac:dyDescent="0.25">
      <c r="B63" s="96"/>
      <c r="C63" s="97"/>
      <c r="D63" s="55">
        <v>3222</v>
      </c>
      <c r="E63" s="44" t="s">
        <v>70</v>
      </c>
      <c r="F63" s="115">
        <v>0</v>
      </c>
      <c r="G63" s="47">
        <v>0</v>
      </c>
      <c r="H63" s="47">
        <v>0</v>
      </c>
      <c r="I63" s="47">
        <v>0</v>
      </c>
    </row>
    <row r="64" spans="2:9" x14ac:dyDescent="0.25">
      <c r="B64" s="6" t="s">
        <v>12</v>
      </c>
      <c r="C64" s="97"/>
      <c r="D64" s="98"/>
      <c r="E64" s="44"/>
      <c r="F64" s="116"/>
      <c r="G64" s="47"/>
      <c r="H64" s="47"/>
      <c r="I64" s="47"/>
    </row>
    <row r="65" spans="2:9" ht="30.6" customHeight="1" x14ac:dyDescent="0.25">
      <c r="B65" s="163" t="s">
        <v>145</v>
      </c>
      <c r="C65" s="164"/>
      <c r="D65" s="165"/>
      <c r="E65" s="43" t="s">
        <v>146</v>
      </c>
      <c r="F65" s="114">
        <f>F66</f>
        <v>84729.86</v>
      </c>
      <c r="G65" s="46">
        <v>0</v>
      </c>
      <c r="H65" s="46">
        <f>H66</f>
        <v>81269.39</v>
      </c>
      <c r="I65" s="46">
        <f>H65/F65*100</f>
        <v>95.915879006527334</v>
      </c>
    </row>
    <row r="66" spans="2:9" x14ac:dyDescent="0.25">
      <c r="B66" s="163" t="s">
        <v>140</v>
      </c>
      <c r="C66" s="164"/>
      <c r="D66" s="165"/>
      <c r="E66" s="43" t="s">
        <v>143</v>
      </c>
      <c r="F66" s="114">
        <f>F67</f>
        <v>84729.86</v>
      </c>
      <c r="G66" s="46">
        <v>0</v>
      </c>
      <c r="H66" s="46">
        <f>H67</f>
        <v>81269.39</v>
      </c>
      <c r="I66" s="46">
        <f>H66/F66*100</f>
        <v>95.915879006527334</v>
      </c>
    </row>
    <row r="67" spans="2:9" x14ac:dyDescent="0.25">
      <c r="B67" s="96"/>
      <c r="C67" s="97">
        <v>32</v>
      </c>
      <c r="D67" s="98"/>
      <c r="E67" s="44" t="s">
        <v>108</v>
      </c>
      <c r="F67" s="115">
        <v>84729.86</v>
      </c>
      <c r="G67" s="47">
        <v>0</v>
      </c>
      <c r="H67" s="47">
        <f>H68</f>
        <v>81269.39</v>
      </c>
      <c r="I67" s="47">
        <f>H67/F67*100</f>
        <v>95.915879006527334</v>
      </c>
    </row>
    <row r="68" spans="2:9" x14ac:dyDescent="0.25">
      <c r="B68" s="53"/>
      <c r="C68" s="54"/>
      <c r="D68" s="55">
        <v>3221</v>
      </c>
      <c r="E68" s="44" t="s">
        <v>111</v>
      </c>
      <c r="F68" s="115">
        <v>0</v>
      </c>
      <c r="G68" s="47">
        <v>0</v>
      </c>
      <c r="H68" s="47">
        <v>81269.39</v>
      </c>
      <c r="I68" s="47">
        <v>0</v>
      </c>
    </row>
    <row r="69" spans="2:9" x14ac:dyDescent="0.25">
      <c r="B69" s="6" t="s">
        <v>12</v>
      </c>
      <c r="C69" s="97"/>
      <c r="D69" s="98"/>
      <c r="E69" s="43"/>
      <c r="F69" s="115"/>
      <c r="G69" s="47"/>
      <c r="H69" s="47"/>
      <c r="I69" s="47"/>
    </row>
    <row r="70" spans="2:9" ht="26.45" customHeight="1" x14ac:dyDescent="0.25">
      <c r="B70" s="163" t="s">
        <v>145</v>
      </c>
      <c r="C70" s="164"/>
      <c r="D70" s="165"/>
      <c r="E70" s="43" t="s">
        <v>147</v>
      </c>
      <c r="F70" s="114">
        <f>F71</f>
        <v>845.92</v>
      </c>
      <c r="G70" s="46">
        <v>0</v>
      </c>
      <c r="H70" s="46">
        <f>H71</f>
        <v>845.92</v>
      </c>
      <c r="I70" s="46">
        <f>H70/F70*100</f>
        <v>100</v>
      </c>
    </row>
    <row r="71" spans="2:9" ht="14.45" customHeight="1" x14ac:dyDescent="0.25">
      <c r="B71" s="163" t="s">
        <v>140</v>
      </c>
      <c r="C71" s="164"/>
      <c r="D71" s="165"/>
      <c r="E71" s="43" t="s">
        <v>143</v>
      </c>
      <c r="F71" s="114">
        <f>F72</f>
        <v>845.92</v>
      </c>
      <c r="G71" s="46">
        <v>0</v>
      </c>
      <c r="H71" s="46">
        <f>H72</f>
        <v>845.92</v>
      </c>
      <c r="I71" s="46">
        <f>H71/F71*100</f>
        <v>100</v>
      </c>
    </row>
    <row r="72" spans="2:9" ht="14.45" customHeight="1" x14ac:dyDescent="0.25">
      <c r="B72" s="96"/>
      <c r="C72" s="97">
        <v>38</v>
      </c>
      <c r="D72" s="98"/>
      <c r="E72" s="43" t="s">
        <v>151</v>
      </c>
      <c r="F72" s="114">
        <v>845.92</v>
      </c>
      <c r="G72" s="46">
        <v>0</v>
      </c>
      <c r="H72" s="46">
        <f>H73</f>
        <v>845.92</v>
      </c>
      <c r="I72" s="46">
        <f>H72/F72*100</f>
        <v>100</v>
      </c>
    </row>
    <row r="73" spans="2:9" ht="14.45" customHeight="1" x14ac:dyDescent="0.25">
      <c r="B73" s="53"/>
      <c r="C73" s="117" t="s">
        <v>49</v>
      </c>
      <c r="D73" s="55">
        <v>3812</v>
      </c>
      <c r="E73" s="44" t="s">
        <v>152</v>
      </c>
      <c r="F73" s="115">
        <v>0</v>
      </c>
      <c r="G73" s="47">
        <v>0</v>
      </c>
      <c r="H73" s="47">
        <v>845.92</v>
      </c>
      <c r="I73" s="47">
        <v>0</v>
      </c>
    </row>
    <row r="74" spans="2:9" ht="14.45" customHeight="1" x14ac:dyDescent="0.25">
      <c r="B74" s="53"/>
      <c r="C74" s="117"/>
      <c r="D74" s="55"/>
      <c r="E74" s="44"/>
      <c r="F74" s="115"/>
      <c r="G74" s="47"/>
      <c r="H74" s="47"/>
      <c r="I74" s="47"/>
    </row>
    <row r="75" spans="2:9" ht="14.45" customHeight="1" x14ac:dyDescent="0.25">
      <c r="B75" s="160" t="s">
        <v>193</v>
      </c>
      <c r="C75" s="161"/>
      <c r="D75" s="162"/>
      <c r="E75" s="43" t="s">
        <v>201</v>
      </c>
      <c r="F75" s="114">
        <v>343.41</v>
      </c>
      <c r="G75" s="46">
        <v>0</v>
      </c>
      <c r="H75" s="46">
        <v>343.41</v>
      </c>
      <c r="I75" s="46">
        <v>100</v>
      </c>
    </row>
    <row r="76" spans="2:9" ht="14.45" customHeight="1" x14ac:dyDescent="0.25">
      <c r="B76" s="163" t="s">
        <v>123</v>
      </c>
      <c r="C76" s="164"/>
      <c r="D76" s="165"/>
      <c r="E76" s="41" t="s">
        <v>165</v>
      </c>
      <c r="F76" s="114">
        <v>343.41</v>
      </c>
      <c r="G76" s="46">
        <v>0</v>
      </c>
      <c r="H76" s="46">
        <v>343.41</v>
      </c>
      <c r="I76" s="46">
        <v>100</v>
      </c>
    </row>
    <row r="77" spans="2:9" ht="14.45" customHeight="1" x14ac:dyDescent="0.25">
      <c r="B77" s="96"/>
      <c r="C77" s="97">
        <v>32</v>
      </c>
      <c r="D77" s="98"/>
      <c r="E77" s="43" t="s">
        <v>108</v>
      </c>
      <c r="F77" s="114">
        <v>343.41</v>
      </c>
      <c r="G77" s="46">
        <v>0</v>
      </c>
      <c r="H77" s="46">
        <v>343.41</v>
      </c>
      <c r="I77" s="46">
        <v>100</v>
      </c>
    </row>
    <row r="78" spans="2:9" ht="14.45" customHeight="1" x14ac:dyDescent="0.25">
      <c r="B78" s="53"/>
      <c r="C78" s="54"/>
      <c r="D78" s="55">
        <v>3221</v>
      </c>
      <c r="E78" s="44" t="s">
        <v>111</v>
      </c>
      <c r="F78" s="115">
        <v>0</v>
      </c>
      <c r="G78" s="47">
        <v>0</v>
      </c>
      <c r="H78" s="47">
        <v>343.41</v>
      </c>
      <c r="I78" s="47">
        <v>0</v>
      </c>
    </row>
    <row r="79" spans="2:9" ht="14.45" customHeight="1" x14ac:dyDescent="0.25">
      <c r="B79" s="53"/>
      <c r="C79" s="54"/>
      <c r="D79" s="55">
        <v>3221</v>
      </c>
      <c r="E79" s="44" t="s">
        <v>111</v>
      </c>
      <c r="F79" s="115">
        <v>0</v>
      </c>
      <c r="G79" s="47">
        <v>0</v>
      </c>
      <c r="H79" s="47">
        <v>343.41</v>
      </c>
      <c r="I79" s="47">
        <v>0</v>
      </c>
    </row>
    <row r="80" spans="2:9" ht="14.45" customHeight="1" x14ac:dyDescent="0.25">
      <c r="B80" s="6" t="s">
        <v>12</v>
      </c>
      <c r="C80" s="54"/>
      <c r="D80" s="55"/>
      <c r="E80" s="44"/>
      <c r="F80" s="115"/>
      <c r="G80" s="47"/>
      <c r="H80" s="47"/>
      <c r="I80" s="47"/>
    </row>
    <row r="81" spans="2:9" ht="25.15" customHeight="1" x14ac:dyDescent="0.25">
      <c r="B81" s="160" t="s">
        <v>193</v>
      </c>
      <c r="C81" s="161"/>
      <c r="D81" s="162"/>
      <c r="E81" s="43" t="s">
        <v>202</v>
      </c>
      <c r="F81" s="114">
        <v>790</v>
      </c>
      <c r="G81" s="46">
        <v>0</v>
      </c>
      <c r="H81" s="46">
        <f>H82</f>
        <v>2032.13</v>
      </c>
      <c r="I81" s="46">
        <f>H81/F81*100</f>
        <v>257.2316455696203</v>
      </c>
    </row>
    <row r="82" spans="2:9" ht="14.45" customHeight="1" x14ac:dyDescent="0.25">
      <c r="B82" s="163" t="s">
        <v>140</v>
      </c>
      <c r="C82" s="164"/>
      <c r="D82" s="165"/>
      <c r="E82" s="43" t="s">
        <v>143</v>
      </c>
      <c r="F82" s="114">
        <v>790</v>
      </c>
      <c r="G82" s="46">
        <v>0</v>
      </c>
      <c r="H82" s="46">
        <f>H83</f>
        <v>2032.13</v>
      </c>
      <c r="I82" s="46">
        <f>H82/F82*100</f>
        <v>257.2316455696203</v>
      </c>
    </row>
    <row r="83" spans="2:9" ht="14.45" customHeight="1" x14ac:dyDescent="0.25">
      <c r="B83" s="96"/>
      <c r="C83" s="97">
        <v>32</v>
      </c>
      <c r="D83" s="98"/>
      <c r="E83" s="44" t="s">
        <v>108</v>
      </c>
      <c r="F83" s="115">
        <v>790</v>
      </c>
      <c r="G83" s="47">
        <v>0</v>
      </c>
      <c r="H83" s="47">
        <f>H84+H85+H86</f>
        <v>2032.13</v>
      </c>
      <c r="I83" s="47">
        <f>H83/F83*100</f>
        <v>257.2316455696203</v>
      </c>
    </row>
    <row r="84" spans="2:9" ht="14.45" customHeight="1" x14ac:dyDescent="0.25">
      <c r="B84" s="53"/>
      <c r="C84" s="54"/>
      <c r="D84" s="55">
        <v>3221</v>
      </c>
      <c r="E84" s="44" t="s">
        <v>111</v>
      </c>
      <c r="F84" s="115">
        <v>0</v>
      </c>
      <c r="G84" s="47">
        <v>0</v>
      </c>
      <c r="H84" s="47">
        <v>140</v>
      </c>
      <c r="I84" s="47">
        <v>0</v>
      </c>
    </row>
    <row r="85" spans="2:9" ht="14.45" customHeight="1" x14ac:dyDescent="0.25">
      <c r="B85" s="53"/>
      <c r="C85" s="54"/>
      <c r="D85" s="55">
        <v>3225</v>
      </c>
      <c r="E85" s="44" t="s">
        <v>73</v>
      </c>
      <c r="F85" s="115">
        <v>0</v>
      </c>
      <c r="G85" s="47">
        <v>0</v>
      </c>
      <c r="H85" s="47">
        <v>1242.1300000000001</v>
      </c>
      <c r="I85" s="47">
        <v>0</v>
      </c>
    </row>
    <row r="86" spans="2:9" ht="14.45" customHeight="1" x14ac:dyDescent="0.25">
      <c r="B86" s="96"/>
      <c r="C86" s="54"/>
      <c r="D86" s="55">
        <v>3239</v>
      </c>
      <c r="E86" s="44" t="s">
        <v>84</v>
      </c>
      <c r="F86" s="115">
        <v>0</v>
      </c>
      <c r="G86" s="47">
        <v>0</v>
      </c>
      <c r="H86" s="47">
        <v>650</v>
      </c>
      <c r="I86" s="47">
        <v>0</v>
      </c>
    </row>
    <row r="87" spans="2:9" ht="14.45" customHeight="1" x14ac:dyDescent="0.25">
      <c r="B87" s="96"/>
      <c r="C87" s="54"/>
      <c r="D87" s="55"/>
      <c r="E87" s="44"/>
      <c r="F87" s="115"/>
      <c r="G87" s="47"/>
      <c r="H87" s="47"/>
      <c r="I87" s="47"/>
    </row>
    <row r="88" spans="2:9" ht="14.45" customHeight="1" x14ac:dyDescent="0.25">
      <c r="B88" s="160" t="s">
        <v>193</v>
      </c>
      <c r="C88" s="161"/>
      <c r="D88" s="162"/>
      <c r="E88" s="43" t="s">
        <v>203</v>
      </c>
      <c r="F88" s="114">
        <v>2173.88</v>
      </c>
      <c r="G88" s="46">
        <v>0</v>
      </c>
      <c r="H88" s="46">
        <v>2173.88</v>
      </c>
      <c r="I88" s="46">
        <v>100</v>
      </c>
    </row>
    <row r="89" spans="2:9" ht="14.45" customHeight="1" x14ac:dyDescent="0.25">
      <c r="B89" s="163" t="s">
        <v>140</v>
      </c>
      <c r="C89" s="164"/>
      <c r="D89" s="165"/>
      <c r="E89" s="43" t="s">
        <v>143</v>
      </c>
      <c r="F89" s="114">
        <v>2173.88</v>
      </c>
      <c r="G89" s="46">
        <v>0</v>
      </c>
      <c r="H89" s="46">
        <v>2173.88</v>
      </c>
      <c r="I89" s="46">
        <v>100</v>
      </c>
    </row>
    <row r="90" spans="2:9" ht="14.45" customHeight="1" x14ac:dyDescent="0.25">
      <c r="B90" s="96"/>
      <c r="C90" s="97">
        <v>32</v>
      </c>
      <c r="D90" s="98"/>
      <c r="E90" s="44" t="s">
        <v>108</v>
      </c>
      <c r="F90" s="115">
        <v>2173.8000000000002</v>
      </c>
      <c r="G90" s="47">
        <v>0</v>
      </c>
      <c r="H90" s="47">
        <v>2173.88</v>
      </c>
      <c r="I90" s="47">
        <v>100</v>
      </c>
    </row>
    <row r="91" spans="2:9" ht="14.45" customHeight="1" x14ac:dyDescent="0.25">
      <c r="B91" s="53"/>
      <c r="C91" s="54"/>
      <c r="D91" s="55">
        <v>3221</v>
      </c>
      <c r="E91" s="174" t="s">
        <v>111</v>
      </c>
      <c r="F91" s="175">
        <v>0</v>
      </c>
      <c r="G91" s="176">
        <v>0</v>
      </c>
      <c r="H91" s="47">
        <v>2173.88</v>
      </c>
      <c r="I91" s="47">
        <v>0</v>
      </c>
    </row>
    <row r="92" spans="2:9" ht="14.45" customHeight="1" x14ac:dyDescent="0.25">
      <c r="B92" s="6" t="s">
        <v>12</v>
      </c>
      <c r="C92" s="54"/>
      <c r="D92" s="55"/>
      <c r="E92" s="174"/>
      <c r="F92" s="175"/>
      <c r="G92" s="176"/>
      <c r="H92" s="47"/>
      <c r="I92" s="47"/>
    </row>
    <row r="93" spans="2:9" ht="14.45" customHeight="1" x14ac:dyDescent="0.25">
      <c r="B93" s="160" t="s">
        <v>209</v>
      </c>
      <c r="C93" s="161"/>
      <c r="D93" s="162"/>
      <c r="E93" s="177" t="s">
        <v>210</v>
      </c>
      <c r="F93" s="173">
        <f>F94+F102+F110</f>
        <v>21131.33</v>
      </c>
      <c r="G93" s="88">
        <v>0</v>
      </c>
      <c r="H93" s="46">
        <f>H94+H102+H110</f>
        <v>21131.33</v>
      </c>
      <c r="I93" s="46">
        <f>H93/F93*100</f>
        <v>100</v>
      </c>
    </row>
    <row r="94" spans="2:9" ht="14.45" customHeight="1" x14ac:dyDescent="0.25">
      <c r="B94" s="163" t="s">
        <v>123</v>
      </c>
      <c r="C94" s="164"/>
      <c r="D94" s="165"/>
      <c r="E94" s="178" t="s">
        <v>165</v>
      </c>
      <c r="F94" s="173">
        <v>9731.01</v>
      </c>
      <c r="G94" s="88">
        <v>0</v>
      </c>
      <c r="H94" s="46">
        <f>H95+H99</f>
        <v>9731.01</v>
      </c>
      <c r="I94" s="46">
        <f>H94/F94*100</f>
        <v>100</v>
      </c>
    </row>
    <row r="95" spans="2:9" ht="14.45" customHeight="1" x14ac:dyDescent="0.25">
      <c r="B95" s="99"/>
      <c r="C95" s="100">
        <v>31</v>
      </c>
      <c r="D95" s="101"/>
      <c r="E95" s="178" t="s">
        <v>107</v>
      </c>
      <c r="F95" s="173">
        <v>9585.93</v>
      </c>
      <c r="G95" s="88">
        <v>0</v>
      </c>
      <c r="H95" s="46">
        <f>H96+H97+H98</f>
        <v>9585.93</v>
      </c>
      <c r="I95" s="46">
        <f>H95/F95*100</f>
        <v>100</v>
      </c>
    </row>
    <row r="96" spans="2:9" ht="14.45" customHeight="1" x14ac:dyDescent="0.25">
      <c r="B96" s="99"/>
      <c r="C96" s="70"/>
      <c r="D96" s="71">
        <v>3111</v>
      </c>
      <c r="E96" s="174" t="s">
        <v>29</v>
      </c>
      <c r="F96" s="175">
        <v>0</v>
      </c>
      <c r="G96" s="176">
        <v>0</v>
      </c>
      <c r="H96" s="47">
        <v>7912.04</v>
      </c>
      <c r="I96" s="47">
        <v>0</v>
      </c>
    </row>
    <row r="97" spans="2:9" ht="14.45" customHeight="1" x14ac:dyDescent="0.25">
      <c r="B97" s="99"/>
      <c r="C97" s="70"/>
      <c r="D97" s="71">
        <v>3121</v>
      </c>
      <c r="E97" s="174" t="s">
        <v>60</v>
      </c>
      <c r="F97" s="175">
        <v>0</v>
      </c>
      <c r="G97" s="176">
        <v>0</v>
      </c>
      <c r="H97" s="47">
        <v>368.4</v>
      </c>
      <c r="I97" s="47">
        <v>0</v>
      </c>
    </row>
    <row r="98" spans="2:9" ht="14.45" customHeight="1" x14ac:dyDescent="0.25">
      <c r="B98" s="99"/>
      <c r="C98" s="70"/>
      <c r="D98" s="71">
        <v>3132</v>
      </c>
      <c r="E98" s="174" t="s">
        <v>61</v>
      </c>
      <c r="F98" s="175">
        <v>0</v>
      </c>
      <c r="G98" s="176">
        <v>0</v>
      </c>
      <c r="H98" s="47">
        <v>1305.49</v>
      </c>
      <c r="I98" s="47">
        <v>0</v>
      </c>
    </row>
    <row r="99" spans="2:9" ht="14.45" customHeight="1" x14ac:dyDescent="0.25">
      <c r="B99" s="99"/>
      <c r="C99" s="100">
        <v>32</v>
      </c>
      <c r="D99" s="101"/>
      <c r="E99" s="177" t="s">
        <v>108</v>
      </c>
      <c r="F99" s="173">
        <v>145.08000000000001</v>
      </c>
      <c r="G99" s="88">
        <v>0</v>
      </c>
      <c r="H99" s="46">
        <f>H100+H101</f>
        <v>145.08000000000001</v>
      </c>
      <c r="I99" s="46">
        <f>H99/F99*100</f>
        <v>100</v>
      </c>
    </row>
    <row r="100" spans="2:9" ht="14.45" customHeight="1" x14ac:dyDescent="0.25">
      <c r="B100" s="99"/>
      <c r="C100" s="100"/>
      <c r="D100" s="71">
        <v>3211</v>
      </c>
      <c r="E100" s="174" t="s">
        <v>64</v>
      </c>
      <c r="F100" s="175">
        <v>0</v>
      </c>
      <c r="G100" s="176">
        <v>0</v>
      </c>
      <c r="H100" s="47">
        <v>0</v>
      </c>
      <c r="I100" s="47">
        <v>0</v>
      </c>
    </row>
    <row r="101" spans="2:9" ht="14.45" customHeight="1" x14ac:dyDescent="0.25">
      <c r="B101" s="99"/>
      <c r="C101" s="100"/>
      <c r="D101" s="71">
        <v>3212</v>
      </c>
      <c r="E101" s="174" t="s">
        <v>153</v>
      </c>
      <c r="F101" s="175">
        <v>0</v>
      </c>
      <c r="G101" s="176">
        <v>0</v>
      </c>
      <c r="H101" s="47">
        <v>145.08000000000001</v>
      </c>
      <c r="I101" s="47">
        <v>0</v>
      </c>
    </row>
    <row r="102" spans="2:9" ht="14.45" customHeight="1" x14ac:dyDescent="0.25">
      <c r="B102" s="163" t="s">
        <v>177</v>
      </c>
      <c r="C102" s="164"/>
      <c r="D102" s="165"/>
      <c r="E102" s="177" t="s">
        <v>178</v>
      </c>
      <c r="F102" s="173">
        <v>1710.01</v>
      </c>
      <c r="G102" s="88">
        <v>0</v>
      </c>
      <c r="H102" s="46">
        <f>H103+H107</f>
        <v>1710.0100000000002</v>
      </c>
      <c r="I102" s="46">
        <f>H102/F102*100</f>
        <v>100.00000000000003</v>
      </c>
    </row>
    <row r="103" spans="2:9" ht="14.45" customHeight="1" x14ac:dyDescent="0.25">
      <c r="B103" s="99"/>
      <c r="C103" s="100">
        <v>31</v>
      </c>
      <c r="D103" s="101"/>
      <c r="E103" s="178" t="s">
        <v>107</v>
      </c>
      <c r="F103" s="173">
        <v>1684.54</v>
      </c>
      <c r="G103" s="88">
        <v>0</v>
      </c>
      <c r="H103" s="46">
        <f>H104+H105+H106</f>
        <v>1684.5400000000002</v>
      </c>
      <c r="I103" s="46">
        <f>H103/F103*100</f>
        <v>100.00000000000003</v>
      </c>
    </row>
    <row r="104" spans="2:9" ht="14.45" customHeight="1" x14ac:dyDescent="0.25">
      <c r="B104" s="99"/>
      <c r="C104" s="70"/>
      <c r="D104" s="71">
        <v>3111</v>
      </c>
      <c r="E104" s="174" t="s">
        <v>29</v>
      </c>
      <c r="F104" s="175">
        <v>0</v>
      </c>
      <c r="G104" s="176">
        <v>0</v>
      </c>
      <c r="H104" s="47">
        <v>1390.38</v>
      </c>
      <c r="I104" s="47">
        <v>0</v>
      </c>
    </row>
    <row r="105" spans="2:9" ht="14.45" customHeight="1" x14ac:dyDescent="0.25">
      <c r="B105" s="99"/>
      <c r="C105" s="70"/>
      <c r="D105" s="71">
        <v>3121</v>
      </c>
      <c r="E105" s="174" t="s">
        <v>60</v>
      </c>
      <c r="F105" s="175">
        <v>0</v>
      </c>
      <c r="G105" s="176">
        <v>0</v>
      </c>
      <c r="H105" s="47">
        <v>64.75</v>
      </c>
      <c r="I105" s="47">
        <v>0</v>
      </c>
    </row>
    <row r="106" spans="2:9" ht="14.45" customHeight="1" x14ac:dyDescent="0.25">
      <c r="B106" s="99"/>
      <c r="C106" s="70"/>
      <c r="D106" s="71">
        <v>3132</v>
      </c>
      <c r="E106" s="174" t="s">
        <v>61</v>
      </c>
      <c r="F106" s="175">
        <v>0</v>
      </c>
      <c r="G106" s="176">
        <v>0</v>
      </c>
      <c r="H106" s="47">
        <v>229.41</v>
      </c>
      <c r="I106" s="47">
        <v>0</v>
      </c>
    </row>
    <row r="107" spans="2:9" ht="14.45" customHeight="1" x14ac:dyDescent="0.25">
      <c r="B107" s="99"/>
      <c r="C107" s="100">
        <v>32</v>
      </c>
      <c r="D107" s="101"/>
      <c r="E107" s="177" t="s">
        <v>108</v>
      </c>
      <c r="F107" s="173">
        <v>25.47</v>
      </c>
      <c r="G107" s="88">
        <v>0</v>
      </c>
      <c r="H107" s="46">
        <f>H108+H109</f>
        <v>25.47</v>
      </c>
      <c r="I107" s="46">
        <f>H107/F107*100</f>
        <v>100</v>
      </c>
    </row>
    <row r="108" spans="2:9" ht="14.45" customHeight="1" x14ac:dyDescent="0.25">
      <c r="B108" s="99"/>
      <c r="C108" s="100"/>
      <c r="D108" s="71">
        <v>3211</v>
      </c>
      <c r="E108" s="174" t="s">
        <v>64</v>
      </c>
      <c r="F108" s="175">
        <v>0</v>
      </c>
      <c r="G108" s="176">
        <v>0</v>
      </c>
      <c r="H108" s="47">
        <v>0</v>
      </c>
      <c r="I108" s="47">
        <v>0</v>
      </c>
    </row>
    <row r="109" spans="2:9" ht="14.45" customHeight="1" x14ac:dyDescent="0.25">
      <c r="B109" s="99"/>
      <c r="C109" s="100"/>
      <c r="D109" s="71">
        <v>3212</v>
      </c>
      <c r="E109" s="174" t="s">
        <v>153</v>
      </c>
      <c r="F109" s="175">
        <v>0</v>
      </c>
      <c r="G109" s="176">
        <v>0</v>
      </c>
      <c r="H109" s="47">
        <v>25.47</v>
      </c>
      <c r="I109" s="47">
        <v>0</v>
      </c>
    </row>
    <row r="110" spans="2:9" ht="14.45" customHeight="1" x14ac:dyDescent="0.25">
      <c r="B110" s="163" t="s">
        <v>211</v>
      </c>
      <c r="C110" s="164"/>
      <c r="D110" s="165"/>
      <c r="E110" s="177" t="s">
        <v>212</v>
      </c>
      <c r="F110" s="173">
        <v>9690.31</v>
      </c>
      <c r="G110" s="88">
        <v>0</v>
      </c>
      <c r="H110" s="46">
        <f>H111+H115</f>
        <v>9690.3100000000013</v>
      </c>
      <c r="I110" s="46">
        <f>H110/F110*100</f>
        <v>100.00000000000003</v>
      </c>
    </row>
    <row r="111" spans="2:9" ht="14.45" customHeight="1" x14ac:dyDescent="0.25">
      <c r="B111" s="99"/>
      <c r="C111" s="100">
        <v>31</v>
      </c>
      <c r="D111" s="101"/>
      <c r="E111" s="178" t="s">
        <v>107</v>
      </c>
      <c r="F111" s="173">
        <v>9545.86</v>
      </c>
      <c r="G111" s="88">
        <v>0</v>
      </c>
      <c r="H111" s="46">
        <f>H112+H113+H114</f>
        <v>9545.86</v>
      </c>
      <c r="I111" s="46">
        <f>H111/F111*100</f>
        <v>100</v>
      </c>
    </row>
    <row r="112" spans="2:9" ht="14.45" customHeight="1" x14ac:dyDescent="0.25">
      <c r="B112" s="99"/>
      <c r="C112" s="70"/>
      <c r="D112" s="71">
        <v>3111</v>
      </c>
      <c r="E112" s="174" t="s">
        <v>29</v>
      </c>
      <c r="F112" s="175">
        <v>0</v>
      </c>
      <c r="G112" s="176">
        <v>0</v>
      </c>
      <c r="H112" s="47">
        <v>7878.97</v>
      </c>
      <c r="I112" s="47">
        <v>0</v>
      </c>
    </row>
    <row r="113" spans="2:9" ht="14.45" customHeight="1" x14ac:dyDescent="0.25">
      <c r="B113" s="99"/>
      <c r="C113" s="70"/>
      <c r="D113" s="71">
        <v>3121</v>
      </c>
      <c r="E113" s="174" t="s">
        <v>60</v>
      </c>
      <c r="F113" s="175">
        <v>0</v>
      </c>
      <c r="G113" s="176">
        <v>0</v>
      </c>
      <c r="H113" s="47">
        <v>366.85</v>
      </c>
      <c r="I113" s="47">
        <v>0</v>
      </c>
    </row>
    <row r="114" spans="2:9" ht="14.45" customHeight="1" x14ac:dyDescent="0.25">
      <c r="B114" s="99"/>
      <c r="C114" s="70"/>
      <c r="D114" s="71">
        <v>3132</v>
      </c>
      <c r="E114" s="174" t="s">
        <v>61</v>
      </c>
      <c r="F114" s="175">
        <v>0</v>
      </c>
      <c r="G114" s="176">
        <v>0</v>
      </c>
      <c r="H114" s="47">
        <v>1300.04</v>
      </c>
      <c r="I114" s="47">
        <v>0</v>
      </c>
    </row>
    <row r="115" spans="2:9" ht="14.45" customHeight="1" x14ac:dyDescent="0.25">
      <c r="B115" s="99"/>
      <c r="C115" s="100">
        <v>32</v>
      </c>
      <c r="D115" s="101"/>
      <c r="E115" s="177" t="s">
        <v>108</v>
      </c>
      <c r="F115" s="173">
        <v>144.44999999999999</v>
      </c>
      <c r="G115" s="88">
        <v>0</v>
      </c>
      <c r="H115" s="46">
        <v>144.44999999999999</v>
      </c>
      <c r="I115" s="46">
        <f>H115/F115*100</f>
        <v>100</v>
      </c>
    </row>
    <row r="116" spans="2:9" ht="14.45" customHeight="1" x14ac:dyDescent="0.25">
      <c r="B116" s="99"/>
      <c r="C116" s="100"/>
      <c r="D116" s="71">
        <v>3211</v>
      </c>
      <c r="E116" s="44" t="s">
        <v>64</v>
      </c>
      <c r="F116" s="115">
        <v>0</v>
      </c>
      <c r="G116" s="47">
        <v>0</v>
      </c>
      <c r="H116" s="47">
        <v>0</v>
      </c>
      <c r="I116" s="47">
        <v>0</v>
      </c>
    </row>
    <row r="117" spans="2:9" ht="14.45" customHeight="1" x14ac:dyDescent="0.25">
      <c r="B117" s="99"/>
      <c r="C117" s="100"/>
      <c r="D117" s="71">
        <v>3212</v>
      </c>
      <c r="E117" s="44" t="s">
        <v>153</v>
      </c>
      <c r="F117" s="115">
        <v>0</v>
      </c>
      <c r="G117" s="47">
        <v>0</v>
      </c>
      <c r="H117" s="47">
        <v>144.44999999999999</v>
      </c>
      <c r="I117" s="47">
        <v>0</v>
      </c>
    </row>
    <row r="118" spans="2:9" ht="14.45" customHeight="1" x14ac:dyDescent="0.25">
      <c r="B118" s="6" t="s">
        <v>12</v>
      </c>
      <c r="C118" s="97"/>
      <c r="D118" s="98"/>
      <c r="E118" s="43"/>
      <c r="F118" s="115"/>
      <c r="G118" s="47"/>
      <c r="H118" s="47" t="s">
        <v>49</v>
      </c>
      <c r="I118" s="47"/>
    </row>
    <row r="119" spans="2:9" ht="23.45" customHeight="1" x14ac:dyDescent="0.25">
      <c r="B119" s="170" t="s">
        <v>157</v>
      </c>
      <c r="C119" s="171"/>
      <c r="D119" s="172"/>
      <c r="E119" s="43" t="s">
        <v>158</v>
      </c>
      <c r="F119" s="114">
        <f>F120+F174+F183</f>
        <v>1551744.2000000002</v>
      </c>
      <c r="G119" s="46">
        <v>0</v>
      </c>
      <c r="H119" s="46">
        <f>H120+H174+H183</f>
        <v>1536623.29</v>
      </c>
      <c r="I119" s="46">
        <f>H119/F119*100</f>
        <v>99.0255539540602</v>
      </c>
    </row>
    <row r="120" spans="2:9" ht="27" customHeight="1" x14ac:dyDescent="0.25">
      <c r="B120" s="163" t="s">
        <v>148</v>
      </c>
      <c r="C120" s="164"/>
      <c r="D120" s="165"/>
      <c r="E120" s="43" t="s">
        <v>113</v>
      </c>
      <c r="F120" s="114">
        <f>F121+F137+F143+F165</f>
        <v>1526025.84</v>
      </c>
      <c r="G120" s="46">
        <v>0</v>
      </c>
      <c r="H120" s="46">
        <f>H121+H137+H143+H165</f>
        <v>1512579</v>
      </c>
      <c r="I120" s="46">
        <f>H120/F120*100</f>
        <v>99.118832745322322</v>
      </c>
    </row>
    <row r="121" spans="2:9" ht="19.149999999999999" customHeight="1" x14ac:dyDescent="0.25">
      <c r="B121" s="163" t="s">
        <v>140</v>
      </c>
      <c r="C121" s="164"/>
      <c r="D121" s="165"/>
      <c r="E121" s="41" t="s">
        <v>143</v>
      </c>
      <c r="F121" s="114">
        <f>F122+F128</f>
        <v>1451624.81</v>
      </c>
      <c r="G121" s="46">
        <v>0</v>
      </c>
      <c r="H121" s="46">
        <f>H122+H128</f>
        <v>1446923.51</v>
      </c>
      <c r="I121" s="46">
        <f>H121/F121*100</f>
        <v>99.676135323148685</v>
      </c>
    </row>
    <row r="122" spans="2:9" x14ac:dyDescent="0.25">
      <c r="B122" s="96"/>
      <c r="C122" s="97">
        <v>31</v>
      </c>
      <c r="D122" s="98"/>
      <c r="E122" s="41" t="s">
        <v>107</v>
      </c>
      <c r="F122" s="114">
        <v>1416327</v>
      </c>
      <c r="G122" s="46">
        <v>0</v>
      </c>
      <c r="H122" s="46">
        <f>H123+H124+H125+H126+H127</f>
        <v>1418075.53</v>
      </c>
      <c r="I122" s="46">
        <f>H122/F122*100</f>
        <v>100.12345524726986</v>
      </c>
    </row>
    <row r="123" spans="2:9" x14ac:dyDescent="0.25">
      <c r="B123" s="53"/>
      <c r="C123" s="54"/>
      <c r="D123" s="55">
        <v>3111</v>
      </c>
      <c r="E123" s="44" t="s">
        <v>29</v>
      </c>
      <c r="F123" s="115">
        <v>0</v>
      </c>
      <c r="G123" s="47">
        <v>0</v>
      </c>
      <c r="H123" s="47">
        <v>1155607.82</v>
      </c>
      <c r="I123" s="47">
        <v>0</v>
      </c>
    </row>
    <row r="124" spans="2:9" x14ac:dyDescent="0.25">
      <c r="B124" s="53"/>
      <c r="C124" s="54"/>
      <c r="D124" s="55">
        <v>3113</v>
      </c>
      <c r="E124" s="44" t="s">
        <v>199</v>
      </c>
      <c r="F124" s="115">
        <v>0</v>
      </c>
      <c r="G124" s="47"/>
      <c r="H124" s="47">
        <v>6154.24</v>
      </c>
      <c r="I124" s="47"/>
    </row>
    <row r="125" spans="2:9" x14ac:dyDescent="0.25">
      <c r="B125" s="53"/>
      <c r="C125" s="54"/>
      <c r="D125" s="55">
        <v>3114</v>
      </c>
      <c r="E125" s="44" t="s">
        <v>200</v>
      </c>
      <c r="F125" s="115">
        <v>0</v>
      </c>
      <c r="G125" s="47"/>
      <c r="H125" s="47">
        <v>16866.72</v>
      </c>
      <c r="I125" s="47"/>
    </row>
    <row r="126" spans="2:9" x14ac:dyDescent="0.25">
      <c r="B126" s="53"/>
      <c r="C126" s="54"/>
      <c r="D126" s="55">
        <v>3121</v>
      </c>
      <c r="E126" s="44" t="s">
        <v>60</v>
      </c>
      <c r="F126" s="115">
        <v>0</v>
      </c>
      <c r="G126" s="47">
        <v>0</v>
      </c>
      <c r="H126" s="47">
        <v>46689.06</v>
      </c>
      <c r="I126" s="47">
        <v>0</v>
      </c>
    </row>
    <row r="127" spans="2:9" x14ac:dyDescent="0.25">
      <c r="B127" s="53"/>
      <c r="C127" s="54"/>
      <c r="D127" s="55">
        <v>3132</v>
      </c>
      <c r="E127" s="44" t="s">
        <v>61</v>
      </c>
      <c r="F127" s="115">
        <v>0</v>
      </c>
      <c r="G127" s="47">
        <v>0</v>
      </c>
      <c r="H127" s="47">
        <v>192757.69</v>
      </c>
      <c r="I127" s="47">
        <v>0</v>
      </c>
    </row>
    <row r="128" spans="2:9" x14ac:dyDescent="0.25">
      <c r="B128" s="96"/>
      <c r="C128" s="97">
        <v>32</v>
      </c>
      <c r="D128" s="98"/>
      <c r="E128" s="43" t="s">
        <v>108</v>
      </c>
      <c r="F128" s="114">
        <v>35297.81</v>
      </c>
      <c r="G128" s="46">
        <v>0</v>
      </c>
      <c r="H128" s="46">
        <f>H129+H130+H131+H132+H133+H134+H135</f>
        <v>28847.98</v>
      </c>
      <c r="I128" s="46">
        <f>H128/F128*100</f>
        <v>81.727393285872424</v>
      </c>
    </row>
    <row r="129" spans="2:9" x14ac:dyDescent="0.25">
      <c r="B129" s="96"/>
      <c r="C129" s="97"/>
      <c r="D129" s="55">
        <v>3211</v>
      </c>
      <c r="E129" s="44" t="s">
        <v>64</v>
      </c>
      <c r="F129" s="115">
        <v>0</v>
      </c>
      <c r="G129" s="47">
        <v>0</v>
      </c>
      <c r="H129" s="47">
        <v>429.26</v>
      </c>
      <c r="I129" s="47">
        <v>0</v>
      </c>
    </row>
    <row r="130" spans="2:9" x14ac:dyDescent="0.25">
      <c r="B130" s="53"/>
      <c r="C130" s="54"/>
      <c r="D130" s="55">
        <v>3212</v>
      </c>
      <c r="E130" s="44" t="s">
        <v>153</v>
      </c>
      <c r="F130" s="115">
        <v>0</v>
      </c>
      <c r="G130" s="47">
        <v>0</v>
      </c>
      <c r="H130" s="47">
        <v>9859.89</v>
      </c>
      <c r="I130" s="47">
        <v>0</v>
      </c>
    </row>
    <row r="131" spans="2:9" x14ac:dyDescent="0.25">
      <c r="B131" s="53"/>
      <c r="C131" s="54"/>
      <c r="D131" s="55">
        <v>3213</v>
      </c>
      <c r="E131" s="44" t="s">
        <v>174</v>
      </c>
      <c r="F131" s="115">
        <v>0</v>
      </c>
      <c r="G131" s="47">
        <v>0</v>
      </c>
      <c r="H131" s="47">
        <v>0</v>
      </c>
      <c r="I131" s="47">
        <v>0</v>
      </c>
    </row>
    <row r="132" spans="2:9" x14ac:dyDescent="0.25">
      <c r="B132" s="53"/>
      <c r="C132" s="54"/>
      <c r="D132" s="55">
        <v>3221</v>
      </c>
      <c r="E132" s="44" t="s">
        <v>111</v>
      </c>
      <c r="F132" s="115"/>
      <c r="G132" s="47"/>
      <c r="H132" s="47">
        <v>178.83</v>
      </c>
      <c r="I132" s="47"/>
    </row>
    <row r="133" spans="2:9" x14ac:dyDescent="0.25">
      <c r="B133" s="53"/>
      <c r="C133" s="54"/>
      <c r="D133" s="55">
        <v>3233</v>
      </c>
      <c r="E133" s="44" t="s">
        <v>78</v>
      </c>
      <c r="F133" s="115">
        <v>0</v>
      </c>
      <c r="G133" s="47">
        <v>0</v>
      </c>
      <c r="H133" s="47">
        <v>12300</v>
      </c>
      <c r="I133" s="47">
        <v>0</v>
      </c>
    </row>
    <row r="134" spans="2:9" x14ac:dyDescent="0.25">
      <c r="B134" s="53"/>
      <c r="C134" s="54"/>
      <c r="D134" s="55">
        <v>3295</v>
      </c>
      <c r="E134" s="44" t="s">
        <v>94</v>
      </c>
      <c r="F134" s="115">
        <v>0</v>
      </c>
      <c r="G134" s="47">
        <v>0</v>
      </c>
      <c r="H134" s="47">
        <v>5380</v>
      </c>
      <c r="I134" s="47">
        <v>0</v>
      </c>
    </row>
    <row r="135" spans="2:9" x14ac:dyDescent="0.25">
      <c r="B135" s="53"/>
      <c r="C135" s="54"/>
      <c r="D135" s="55">
        <v>3239</v>
      </c>
      <c r="E135" s="44" t="s">
        <v>168</v>
      </c>
      <c r="F135" s="115">
        <v>0</v>
      </c>
      <c r="G135" s="47">
        <v>0</v>
      </c>
      <c r="H135" s="47">
        <v>700</v>
      </c>
      <c r="I135" s="47">
        <v>0</v>
      </c>
    </row>
    <row r="136" spans="2:9" x14ac:dyDescent="0.25">
      <c r="B136" s="6" t="s">
        <v>12</v>
      </c>
      <c r="C136" s="54"/>
      <c r="D136" s="55"/>
      <c r="E136" s="44"/>
      <c r="F136" s="115"/>
      <c r="G136" s="47"/>
      <c r="H136" s="47"/>
      <c r="I136" s="47"/>
    </row>
    <row r="137" spans="2:9" ht="21.6" customHeight="1" x14ac:dyDescent="0.25">
      <c r="B137" s="163" t="s">
        <v>122</v>
      </c>
      <c r="C137" s="164"/>
      <c r="D137" s="165"/>
      <c r="E137" s="43" t="s">
        <v>159</v>
      </c>
      <c r="F137" s="114">
        <v>7026.42</v>
      </c>
      <c r="G137" s="46">
        <v>0</v>
      </c>
      <c r="H137" s="46">
        <f>H138</f>
        <v>2068.63</v>
      </c>
      <c r="I137" s="46">
        <v>0</v>
      </c>
    </row>
    <row r="138" spans="2:9" x14ac:dyDescent="0.25">
      <c r="B138" s="96"/>
      <c r="C138" s="97">
        <v>32</v>
      </c>
      <c r="D138" s="98"/>
      <c r="E138" s="43" t="s">
        <v>108</v>
      </c>
      <c r="F138" s="114">
        <v>7026.42</v>
      </c>
      <c r="G138" s="46">
        <v>0</v>
      </c>
      <c r="H138" s="46">
        <f>H139+H140+H141</f>
        <v>2068.63</v>
      </c>
      <c r="I138" s="46">
        <v>0</v>
      </c>
    </row>
    <row r="139" spans="2:9" x14ac:dyDescent="0.25">
      <c r="B139" s="96"/>
      <c r="C139" s="97"/>
      <c r="D139" s="55">
        <v>3221</v>
      </c>
      <c r="E139" s="44" t="s">
        <v>111</v>
      </c>
      <c r="F139" s="115">
        <v>0</v>
      </c>
      <c r="G139" s="47">
        <v>0</v>
      </c>
      <c r="H139" s="47">
        <v>50</v>
      </c>
      <c r="I139" s="47">
        <v>0</v>
      </c>
    </row>
    <row r="140" spans="2:9" x14ac:dyDescent="0.25">
      <c r="B140" s="96"/>
      <c r="C140" s="97"/>
      <c r="D140" s="55">
        <v>3233</v>
      </c>
      <c r="E140" s="44" t="s">
        <v>78</v>
      </c>
      <c r="F140" s="115">
        <v>0</v>
      </c>
      <c r="G140" s="47">
        <v>0</v>
      </c>
      <c r="H140" s="47">
        <v>2015.8</v>
      </c>
      <c r="I140" s="47">
        <v>0</v>
      </c>
    </row>
    <row r="141" spans="2:9" x14ac:dyDescent="0.25">
      <c r="B141" s="96"/>
      <c r="C141" s="97"/>
      <c r="D141" s="55">
        <v>3238</v>
      </c>
      <c r="E141" s="44" t="s">
        <v>109</v>
      </c>
      <c r="F141" s="115">
        <v>0</v>
      </c>
      <c r="G141" s="47">
        <v>0</v>
      </c>
      <c r="H141" s="47">
        <v>2.83</v>
      </c>
      <c r="I141" s="47">
        <v>0</v>
      </c>
    </row>
    <row r="142" spans="2:9" x14ac:dyDescent="0.25">
      <c r="B142" s="6" t="s">
        <v>12</v>
      </c>
      <c r="C142" s="97"/>
      <c r="D142" s="98"/>
      <c r="E142" s="43"/>
      <c r="F142" s="115"/>
      <c r="G142" s="47"/>
      <c r="H142" s="47"/>
      <c r="I142" s="47"/>
    </row>
    <row r="143" spans="2:9" ht="26.45" customHeight="1" x14ac:dyDescent="0.25">
      <c r="B143" s="163" t="s">
        <v>121</v>
      </c>
      <c r="C143" s="164"/>
      <c r="D143" s="165"/>
      <c r="E143" s="43" t="s">
        <v>116</v>
      </c>
      <c r="F143" s="114">
        <f>F144+F162</f>
        <v>58630.35</v>
      </c>
      <c r="G143" s="46">
        <v>0</v>
      </c>
      <c r="H143" s="46">
        <f>H144+H162</f>
        <v>57654.799999999996</v>
      </c>
      <c r="I143" s="46">
        <f>H143/F143*100</f>
        <v>98.336100671409937</v>
      </c>
    </row>
    <row r="144" spans="2:9" x14ac:dyDescent="0.25">
      <c r="B144" s="96"/>
      <c r="C144" s="97">
        <v>32</v>
      </c>
      <c r="D144" s="98"/>
      <c r="E144" s="43" t="s">
        <v>108</v>
      </c>
      <c r="F144" s="114">
        <v>58092.89</v>
      </c>
      <c r="G144" s="46">
        <v>0</v>
      </c>
      <c r="H144" s="46">
        <f>H145+H146+H147+H148+H149+H150+H151+H152+H153+H154+H155+H156+H157+H158+H159+H160+H161</f>
        <v>57128.689999999995</v>
      </c>
      <c r="I144" s="46">
        <f>H144/F144*100</f>
        <v>98.34024439135321</v>
      </c>
    </row>
    <row r="145" spans="2:9" x14ac:dyDescent="0.25">
      <c r="B145" s="96"/>
      <c r="C145" s="54"/>
      <c r="D145" s="55">
        <v>3211</v>
      </c>
      <c r="E145" s="44" t="s">
        <v>64</v>
      </c>
      <c r="F145" s="115">
        <v>0</v>
      </c>
      <c r="G145" s="47">
        <v>0</v>
      </c>
      <c r="H145" s="47">
        <v>2622.6</v>
      </c>
      <c r="I145" s="47">
        <v>0</v>
      </c>
    </row>
    <row r="146" spans="2:9" x14ac:dyDescent="0.25">
      <c r="B146" s="96"/>
      <c r="C146" s="54"/>
      <c r="D146" s="55">
        <v>3213</v>
      </c>
      <c r="E146" s="44" t="s">
        <v>160</v>
      </c>
      <c r="F146" s="115">
        <v>0</v>
      </c>
      <c r="G146" s="47">
        <v>0</v>
      </c>
      <c r="H146" s="47">
        <v>65</v>
      </c>
      <c r="I146" s="47">
        <v>0</v>
      </c>
    </row>
    <row r="147" spans="2:9" x14ac:dyDescent="0.25">
      <c r="B147" s="53"/>
      <c r="C147" s="54"/>
      <c r="D147" s="55">
        <v>3221</v>
      </c>
      <c r="E147" s="44" t="s">
        <v>111</v>
      </c>
      <c r="F147" s="115">
        <v>0</v>
      </c>
      <c r="G147" s="47">
        <v>0</v>
      </c>
      <c r="H147" s="47">
        <v>8892.23</v>
      </c>
      <c r="I147" s="47">
        <v>0</v>
      </c>
    </row>
    <row r="148" spans="2:9" x14ac:dyDescent="0.25">
      <c r="B148" s="53"/>
      <c r="C148" s="54"/>
      <c r="D148" s="55">
        <v>3223</v>
      </c>
      <c r="E148" s="44" t="s">
        <v>120</v>
      </c>
      <c r="F148" s="115">
        <v>0</v>
      </c>
      <c r="G148" s="47">
        <v>0</v>
      </c>
      <c r="H148" s="47">
        <v>13285.94</v>
      </c>
      <c r="I148" s="47">
        <v>0</v>
      </c>
    </row>
    <row r="149" spans="2:9" ht="25.5" x14ac:dyDescent="0.25">
      <c r="B149" s="53"/>
      <c r="C149" s="54"/>
      <c r="D149" s="55">
        <v>3224</v>
      </c>
      <c r="E149" s="44" t="s">
        <v>72</v>
      </c>
      <c r="F149" s="115">
        <v>0</v>
      </c>
      <c r="G149" s="47">
        <v>0</v>
      </c>
      <c r="H149" s="47">
        <v>1515.09</v>
      </c>
      <c r="I149" s="47">
        <v>0</v>
      </c>
    </row>
    <row r="150" spans="2:9" x14ac:dyDescent="0.25">
      <c r="B150" s="53"/>
      <c r="C150" s="54"/>
      <c r="D150" s="55">
        <v>3225</v>
      </c>
      <c r="E150" s="44" t="s">
        <v>73</v>
      </c>
      <c r="F150" s="115">
        <v>0</v>
      </c>
      <c r="G150" s="47">
        <v>0</v>
      </c>
      <c r="H150" s="47">
        <v>529.79999999999995</v>
      </c>
      <c r="I150" s="47">
        <v>0</v>
      </c>
    </row>
    <row r="151" spans="2:9" x14ac:dyDescent="0.25">
      <c r="B151" s="53"/>
      <c r="C151" s="54"/>
      <c r="D151" s="55">
        <v>3231</v>
      </c>
      <c r="E151" s="44" t="s">
        <v>112</v>
      </c>
      <c r="F151" s="115">
        <v>0</v>
      </c>
      <c r="G151" s="47">
        <v>0</v>
      </c>
      <c r="H151" s="47">
        <v>1491.82</v>
      </c>
      <c r="I151" s="47">
        <v>0</v>
      </c>
    </row>
    <row r="152" spans="2:9" x14ac:dyDescent="0.25">
      <c r="B152" s="53"/>
      <c r="C152" s="54"/>
      <c r="D152" s="55">
        <v>3232</v>
      </c>
      <c r="E152" s="44" t="s">
        <v>77</v>
      </c>
      <c r="F152" s="115">
        <v>0</v>
      </c>
      <c r="G152" s="47">
        <v>0</v>
      </c>
      <c r="H152" s="47">
        <v>932.52</v>
      </c>
      <c r="I152" s="47">
        <v>0</v>
      </c>
    </row>
    <row r="153" spans="2:9" x14ac:dyDescent="0.25">
      <c r="B153" s="53"/>
      <c r="C153" s="54"/>
      <c r="D153" s="55">
        <v>3233</v>
      </c>
      <c r="E153" s="44" t="s">
        <v>78</v>
      </c>
      <c r="F153" s="115"/>
      <c r="G153" s="47"/>
      <c r="H153" s="47">
        <v>248.85</v>
      </c>
      <c r="I153" s="47"/>
    </row>
    <row r="154" spans="2:9" x14ac:dyDescent="0.25">
      <c r="B154" s="53"/>
      <c r="C154" s="54"/>
      <c r="D154" s="55">
        <v>3234</v>
      </c>
      <c r="E154" s="44" t="s">
        <v>79</v>
      </c>
      <c r="F154" s="115">
        <v>0</v>
      </c>
      <c r="G154" s="47">
        <v>0</v>
      </c>
      <c r="H154" s="47">
        <v>11869.47</v>
      </c>
      <c r="I154" s="47">
        <v>0</v>
      </c>
    </row>
    <row r="155" spans="2:9" x14ac:dyDescent="0.25">
      <c r="B155" s="53"/>
      <c r="C155" s="54"/>
      <c r="D155" s="55">
        <v>3236</v>
      </c>
      <c r="E155" s="44" t="s">
        <v>81</v>
      </c>
      <c r="F155" s="115">
        <v>0</v>
      </c>
      <c r="G155" s="47">
        <v>0</v>
      </c>
      <c r="H155" s="47">
        <v>3274.11</v>
      </c>
      <c r="I155" s="47">
        <v>0</v>
      </c>
    </row>
    <row r="156" spans="2:9" x14ac:dyDescent="0.25">
      <c r="B156" s="53"/>
      <c r="C156" s="54"/>
      <c r="D156" s="55">
        <v>3237</v>
      </c>
      <c r="E156" s="44" t="s">
        <v>169</v>
      </c>
      <c r="F156" s="115">
        <v>0</v>
      </c>
      <c r="G156" s="47">
        <v>0</v>
      </c>
      <c r="H156" s="47">
        <v>1920.27</v>
      </c>
      <c r="I156" s="47">
        <v>0</v>
      </c>
    </row>
    <row r="157" spans="2:9" x14ac:dyDescent="0.25">
      <c r="B157" s="53"/>
      <c r="C157" s="54"/>
      <c r="D157" s="55">
        <v>3238</v>
      </c>
      <c r="E157" s="44" t="s">
        <v>109</v>
      </c>
      <c r="F157" s="115">
        <v>0</v>
      </c>
      <c r="G157" s="47">
        <v>0</v>
      </c>
      <c r="H157" s="47">
        <v>4230.63</v>
      </c>
      <c r="I157" s="47">
        <v>0</v>
      </c>
    </row>
    <row r="158" spans="2:9" x14ac:dyDescent="0.25">
      <c r="B158" s="96"/>
      <c r="C158" s="54"/>
      <c r="D158" s="55">
        <v>3239</v>
      </c>
      <c r="E158" s="44" t="s">
        <v>84</v>
      </c>
      <c r="F158" s="115">
        <v>0</v>
      </c>
      <c r="G158" s="47">
        <v>0</v>
      </c>
      <c r="H158" s="47">
        <v>4433.88</v>
      </c>
      <c r="I158" s="47">
        <v>0</v>
      </c>
    </row>
    <row r="159" spans="2:9" x14ac:dyDescent="0.25">
      <c r="B159" s="96"/>
      <c r="C159" s="54"/>
      <c r="D159" s="55">
        <v>3293</v>
      </c>
      <c r="E159" s="44" t="s">
        <v>86</v>
      </c>
      <c r="F159" s="115">
        <v>0</v>
      </c>
      <c r="G159" s="47">
        <v>0</v>
      </c>
      <c r="H159" s="47">
        <v>417.66</v>
      </c>
      <c r="I159" s="47">
        <v>0</v>
      </c>
    </row>
    <row r="160" spans="2:9" x14ac:dyDescent="0.25">
      <c r="B160" s="96"/>
      <c r="C160" s="54"/>
      <c r="D160" s="55">
        <v>3295</v>
      </c>
      <c r="E160" s="44" t="s">
        <v>94</v>
      </c>
      <c r="F160" s="115">
        <v>0</v>
      </c>
      <c r="G160" s="47">
        <v>0</v>
      </c>
      <c r="H160" s="47">
        <v>434.08</v>
      </c>
      <c r="I160" s="47">
        <v>0</v>
      </c>
    </row>
    <row r="161" spans="2:9" x14ac:dyDescent="0.25">
      <c r="B161" s="96"/>
      <c r="C161" s="54"/>
      <c r="D161" s="55">
        <v>3299</v>
      </c>
      <c r="E161" s="44" t="s">
        <v>85</v>
      </c>
      <c r="F161" s="115">
        <v>0</v>
      </c>
      <c r="G161" s="47">
        <v>0</v>
      </c>
      <c r="H161" s="47">
        <v>964.74</v>
      </c>
      <c r="I161" s="47">
        <v>0</v>
      </c>
    </row>
    <row r="162" spans="2:9" x14ac:dyDescent="0.25">
      <c r="B162" s="96"/>
      <c r="C162" s="97">
        <v>34</v>
      </c>
      <c r="D162" s="98"/>
      <c r="E162" s="43" t="s">
        <v>110</v>
      </c>
      <c r="F162" s="114">
        <v>537.46</v>
      </c>
      <c r="G162" s="46">
        <v>0</v>
      </c>
      <c r="H162" s="46">
        <v>526.11</v>
      </c>
      <c r="I162" s="46">
        <f>H162/F162*100</f>
        <v>97.888214936925536</v>
      </c>
    </row>
    <row r="163" spans="2:9" ht="15" customHeight="1" x14ac:dyDescent="0.25">
      <c r="B163" s="96"/>
      <c r="C163" s="54"/>
      <c r="D163" s="55">
        <v>3431</v>
      </c>
      <c r="E163" s="44" t="s">
        <v>89</v>
      </c>
      <c r="F163" s="115">
        <v>0</v>
      </c>
      <c r="G163" s="47">
        <v>0</v>
      </c>
      <c r="H163" s="47">
        <v>526.11</v>
      </c>
      <c r="I163" s="47">
        <v>0</v>
      </c>
    </row>
    <row r="164" spans="2:9" ht="15" customHeight="1" x14ac:dyDescent="0.25">
      <c r="B164" s="6" t="s">
        <v>12</v>
      </c>
      <c r="C164" s="54"/>
      <c r="D164" s="55"/>
      <c r="E164" s="44"/>
      <c r="F164" s="115"/>
      <c r="G164" s="47"/>
      <c r="H164" s="47"/>
      <c r="I164" s="47"/>
    </row>
    <row r="165" spans="2:9" ht="15" customHeight="1" x14ac:dyDescent="0.25">
      <c r="B165" s="163" t="s">
        <v>166</v>
      </c>
      <c r="C165" s="164"/>
      <c r="D165" s="165"/>
      <c r="E165" s="43" t="s">
        <v>167</v>
      </c>
      <c r="F165" s="114">
        <v>8744.26</v>
      </c>
      <c r="G165" s="46">
        <v>0</v>
      </c>
      <c r="H165" s="46">
        <f>H166</f>
        <v>5932.06</v>
      </c>
      <c r="I165" s="46">
        <f>H165/F165*100</f>
        <v>67.839474123596517</v>
      </c>
    </row>
    <row r="166" spans="2:9" ht="15" customHeight="1" x14ac:dyDescent="0.25">
      <c r="B166" s="96"/>
      <c r="C166" s="97">
        <v>32</v>
      </c>
      <c r="D166" s="98"/>
      <c r="E166" s="43" t="s">
        <v>108</v>
      </c>
      <c r="F166" s="114">
        <v>8744.26</v>
      </c>
      <c r="G166" s="46">
        <v>0</v>
      </c>
      <c r="H166" s="46">
        <f>H167+H168+H169+H170+H171+H172</f>
        <v>5932.06</v>
      </c>
      <c r="I166" s="46">
        <f>H166/F166*100</f>
        <v>67.839474123596517</v>
      </c>
    </row>
    <row r="167" spans="2:9" ht="15" customHeight="1" x14ac:dyDescent="0.25">
      <c r="B167" s="96"/>
      <c r="C167" s="54"/>
      <c r="D167" s="55">
        <v>3221</v>
      </c>
      <c r="E167" s="44" t="s">
        <v>111</v>
      </c>
      <c r="F167" s="115">
        <v>0</v>
      </c>
      <c r="G167" s="47">
        <v>0</v>
      </c>
      <c r="H167" s="47">
        <v>269.81</v>
      </c>
      <c r="I167" s="47">
        <v>0</v>
      </c>
    </row>
    <row r="168" spans="2:9" ht="15" customHeight="1" x14ac:dyDescent="0.25">
      <c r="B168" s="96"/>
      <c r="C168" s="54"/>
      <c r="D168" s="55">
        <v>3231</v>
      </c>
      <c r="E168" s="44" t="s">
        <v>112</v>
      </c>
      <c r="F168" s="115">
        <v>0</v>
      </c>
      <c r="G168" s="47">
        <v>0</v>
      </c>
      <c r="H168" s="47">
        <v>3379.25</v>
      </c>
      <c r="I168" s="47">
        <v>0</v>
      </c>
    </row>
    <row r="169" spans="2:9" ht="15" customHeight="1" x14ac:dyDescent="0.25">
      <c r="B169" s="96"/>
      <c r="C169" s="54"/>
      <c r="D169" s="55">
        <v>3233</v>
      </c>
      <c r="E169" s="44" t="s">
        <v>78</v>
      </c>
      <c r="F169" s="115">
        <v>0</v>
      </c>
      <c r="G169" s="47">
        <v>0</v>
      </c>
      <c r="H169" s="47">
        <v>1353.2</v>
      </c>
      <c r="I169" s="47">
        <v>0</v>
      </c>
    </row>
    <row r="170" spans="2:9" ht="15" customHeight="1" x14ac:dyDescent="0.25">
      <c r="B170" s="96"/>
      <c r="C170" s="54"/>
      <c r="D170" s="55">
        <v>3238</v>
      </c>
      <c r="E170" s="44" t="s">
        <v>109</v>
      </c>
      <c r="F170" s="115">
        <v>0</v>
      </c>
      <c r="G170" s="47">
        <v>0</v>
      </c>
      <c r="H170" s="47">
        <v>79</v>
      </c>
      <c r="I170" s="47">
        <v>0</v>
      </c>
    </row>
    <row r="171" spans="2:9" ht="15" customHeight="1" x14ac:dyDescent="0.25">
      <c r="B171" s="96"/>
      <c r="C171" s="54"/>
      <c r="D171" s="55">
        <v>3239</v>
      </c>
      <c r="E171" s="44" t="s">
        <v>84</v>
      </c>
      <c r="F171" s="115">
        <v>0</v>
      </c>
      <c r="G171" s="47">
        <v>0</v>
      </c>
      <c r="H171" s="47">
        <v>720</v>
      </c>
      <c r="I171" s="47">
        <v>0</v>
      </c>
    </row>
    <row r="172" spans="2:9" ht="26.45" customHeight="1" x14ac:dyDescent="0.25">
      <c r="B172" s="96"/>
      <c r="C172" s="54"/>
      <c r="D172" s="55">
        <v>3299</v>
      </c>
      <c r="E172" s="44" t="s">
        <v>85</v>
      </c>
      <c r="F172" s="115">
        <v>0</v>
      </c>
      <c r="G172" s="47">
        <v>0</v>
      </c>
      <c r="H172" s="47">
        <v>130.80000000000001</v>
      </c>
      <c r="I172" s="47">
        <v>0</v>
      </c>
    </row>
    <row r="173" spans="2:9" x14ac:dyDescent="0.25">
      <c r="B173" s="163" t="s">
        <v>12</v>
      </c>
      <c r="C173" s="164"/>
      <c r="D173" s="165"/>
      <c r="E173" s="43" t="s">
        <v>49</v>
      </c>
      <c r="F173" s="115"/>
      <c r="G173" s="47" t="s">
        <v>49</v>
      </c>
      <c r="H173" s="47" t="s">
        <v>49</v>
      </c>
      <c r="I173" s="47"/>
    </row>
    <row r="174" spans="2:9" ht="52.9" customHeight="1" x14ac:dyDescent="0.25">
      <c r="B174" s="163" t="s">
        <v>149</v>
      </c>
      <c r="C174" s="164"/>
      <c r="D174" s="165"/>
      <c r="E174" s="43" t="s">
        <v>114</v>
      </c>
      <c r="F174" s="114">
        <v>1905.51</v>
      </c>
      <c r="G174" s="46">
        <v>0</v>
      </c>
      <c r="H174" s="46">
        <v>628.75</v>
      </c>
      <c r="I174" s="46">
        <f>H174/F174*100</f>
        <v>32.996415657750418</v>
      </c>
    </row>
    <row r="175" spans="2:9" ht="29.45" customHeight="1" x14ac:dyDescent="0.25">
      <c r="B175" s="160" t="s">
        <v>121</v>
      </c>
      <c r="C175" s="161"/>
      <c r="D175" s="162"/>
      <c r="E175" s="43" t="s">
        <v>116</v>
      </c>
      <c r="F175" s="114">
        <v>1905.51</v>
      </c>
      <c r="G175" s="46">
        <v>0</v>
      </c>
      <c r="H175" s="46">
        <v>0</v>
      </c>
      <c r="I175" s="46">
        <v>0</v>
      </c>
    </row>
    <row r="176" spans="2:9" ht="27.6" customHeight="1" x14ac:dyDescent="0.25">
      <c r="B176" s="69"/>
      <c r="C176" s="100">
        <v>42</v>
      </c>
      <c r="D176" s="71"/>
      <c r="E176" s="43" t="s">
        <v>144</v>
      </c>
      <c r="F176" s="114">
        <v>1905.51</v>
      </c>
      <c r="G176" s="46">
        <v>0</v>
      </c>
      <c r="H176" s="46">
        <v>0</v>
      </c>
      <c r="I176" s="46">
        <v>0</v>
      </c>
    </row>
    <row r="177" spans="2:10" ht="19.899999999999999" customHeight="1" x14ac:dyDescent="0.25">
      <c r="B177" s="69"/>
      <c r="C177" s="70"/>
      <c r="D177" s="71">
        <v>4241</v>
      </c>
      <c r="E177" s="44" t="s">
        <v>100</v>
      </c>
      <c r="F177" s="115">
        <v>0</v>
      </c>
      <c r="G177" s="47">
        <v>0</v>
      </c>
      <c r="H177" s="47">
        <v>0</v>
      </c>
      <c r="I177" s="47">
        <v>0</v>
      </c>
    </row>
    <row r="178" spans="2:10" ht="14.45" customHeight="1" x14ac:dyDescent="0.25">
      <c r="B178" s="69"/>
      <c r="C178" s="70"/>
      <c r="D178" s="71"/>
      <c r="E178" s="71"/>
      <c r="F178" s="114"/>
      <c r="G178" s="46">
        <v>0</v>
      </c>
      <c r="H178" s="46"/>
      <c r="I178" s="46"/>
    </row>
    <row r="179" spans="2:10" x14ac:dyDescent="0.25">
      <c r="B179" s="160" t="s">
        <v>140</v>
      </c>
      <c r="C179" s="161"/>
      <c r="D179" s="162"/>
      <c r="E179" s="101" t="s">
        <v>143</v>
      </c>
      <c r="F179" s="114">
        <v>0</v>
      </c>
      <c r="G179" s="46">
        <v>0</v>
      </c>
      <c r="H179" s="46">
        <v>628.75</v>
      </c>
      <c r="I179" s="46">
        <v>0</v>
      </c>
    </row>
    <row r="180" spans="2:10" x14ac:dyDescent="0.25">
      <c r="B180" s="99"/>
      <c r="C180" s="100">
        <v>32</v>
      </c>
      <c r="D180" s="101" t="s">
        <v>49</v>
      </c>
      <c r="E180" s="101" t="s">
        <v>108</v>
      </c>
      <c r="F180" s="114">
        <v>0</v>
      </c>
      <c r="G180" s="46">
        <v>0</v>
      </c>
      <c r="H180" s="46">
        <v>628.75</v>
      </c>
      <c r="I180" s="46">
        <v>0</v>
      </c>
    </row>
    <row r="181" spans="2:10" x14ac:dyDescent="0.25">
      <c r="B181" s="99"/>
      <c r="C181" s="70"/>
      <c r="D181" s="71">
        <v>3225</v>
      </c>
      <c r="E181" s="44" t="s">
        <v>73</v>
      </c>
      <c r="F181" s="115">
        <v>0</v>
      </c>
      <c r="G181" s="47">
        <v>0</v>
      </c>
      <c r="H181" s="47">
        <v>628.75</v>
      </c>
      <c r="I181" s="47">
        <v>0</v>
      </c>
    </row>
    <row r="182" spans="2:10" x14ac:dyDescent="0.25">
      <c r="B182" s="6" t="s">
        <v>12</v>
      </c>
      <c r="C182" s="70"/>
      <c r="D182" s="71"/>
      <c r="E182" s="71"/>
      <c r="F182" s="115"/>
      <c r="G182" s="47"/>
      <c r="H182" s="47"/>
      <c r="I182" s="47"/>
    </row>
    <row r="183" spans="2:10" ht="25.15" customHeight="1" x14ac:dyDescent="0.25">
      <c r="B183" s="160" t="s">
        <v>154</v>
      </c>
      <c r="C183" s="161"/>
      <c r="D183" s="162"/>
      <c r="E183" s="101" t="s">
        <v>155</v>
      </c>
      <c r="F183" s="114">
        <f>F184+F187</f>
        <v>23812.85</v>
      </c>
      <c r="G183" s="46">
        <v>0</v>
      </c>
      <c r="H183" s="46">
        <f>H184+H187</f>
        <v>23415.539999999997</v>
      </c>
      <c r="I183" s="46">
        <f>H183/F183*100</f>
        <v>98.3315310851074</v>
      </c>
    </row>
    <row r="184" spans="2:10" ht="25.15" customHeight="1" x14ac:dyDescent="0.25">
      <c r="B184" s="160" t="s">
        <v>121</v>
      </c>
      <c r="C184" s="161"/>
      <c r="D184" s="162"/>
      <c r="E184" s="101" t="s">
        <v>150</v>
      </c>
      <c r="F184" s="114">
        <v>20247.849999999999</v>
      </c>
      <c r="G184" s="46"/>
      <c r="H184" s="46">
        <f>H185</f>
        <v>20282.349999999999</v>
      </c>
      <c r="I184" s="46">
        <f>H184/F184*100</f>
        <v>100.17038846099709</v>
      </c>
    </row>
    <row r="185" spans="2:10" ht="25.15" customHeight="1" x14ac:dyDescent="0.25">
      <c r="B185" s="69"/>
      <c r="C185" s="100">
        <v>32</v>
      </c>
      <c r="D185" s="71" t="s">
        <v>49</v>
      </c>
      <c r="E185" s="101" t="s">
        <v>108</v>
      </c>
      <c r="F185" s="114">
        <v>20247.849999999999</v>
      </c>
      <c r="G185" s="46">
        <v>0</v>
      </c>
      <c r="H185" s="46">
        <f>H186</f>
        <v>20282.349999999999</v>
      </c>
      <c r="I185" s="46">
        <f>H185/F185*100</f>
        <v>100.17038846099709</v>
      </c>
    </row>
    <row r="186" spans="2:10" ht="25.15" customHeight="1" x14ac:dyDescent="0.25">
      <c r="B186" s="69"/>
      <c r="C186" s="70"/>
      <c r="D186" s="71">
        <v>3231</v>
      </c>
      <c r="E186" s="71" t="s">
        <v>112</v>
      </c>
      <c r="F186" s="115">
        <v>0</v>
      </c>
      <c r="G186" s="47">
        <v>0</v>
      </c>
      <c r="H186" s="47">
        <v>20282.349999999999</v>
      </c>
      <c r="I186" s="47">
        <v>0</v>
      </c>
    </row>
    <row r="187" spans="2:10" ht="28.9" customHeight="1" x14ac:dyDescent="0.25">
      <c r="B187" s="160" t="s">
        <v>140</v>
      </c>
      <c r="C187" s="161"/>
      <c r="D187" s="162"/>
      <c r="E187" s="101" t="s">
        <v>143</v>
      </c>
      <c r="F187" s="114">
        <v>3565</v>
      </c>
      <c r="G187" s="46"/>
      <c r="H187" s="46">
        <f>H188</f>
        <v>3133.19</v>
      </c>
      <c r="I187" s="46">
        <f>H187/F187*100</f>
        <v>87.887517531556796</v>
      </c>
      <c r="J187" s="77"/>
    </row>
    <row r="188" spans="2:10" x14ac:dyDescent="0.25">
      <c r="B188" s="69"/>
      <c r="C188" s="100">
        <v>32</v>
      </c>
      <c r="D188" s="71" t="s">
        <v>49</v>
      </c>
      <c r="E188" s="101" t="s">
        <v>108</v>
      </c>
      <c r="F188" s="114">
        <v>3565</v>
      </c>
      <c r="G188" s="46">
        <v>0</v>
      </c>
      <c r="H188" s="46">
        <v>3133.19</v>
      </c>
      <c r="I188" s="46">
        <f>H188/F188*100</f>
        <v>87.887517531556796</v>
      </c>
      <c r="J188" s="77"/>
    </row>
    <row r="189" spans="2:10" x14ac:dyDescent="0.25">
      <c r="B189" s="69"/>
      <c r="C189" s="70"/>
      <c r="D189" s="71">
        <v>3231</v>
      </c>
      <c r="E189" s="71" t="s">
        <v>112</v>
      </c>
      <c r="F189" s="115">
        <v>0</v>
      </c>
      <c r="G189" s="47">
        <v>0</v>
      </c>
      <c r="H189" s="47">
        <v>3133.19</v>
      </c>
      <c r="I189" s="47">
        <v>0</v>
      </c>
      <c r="J189" s="77"/>
    </row>
    <row r="190" spans="2:10" x14ac:dyDescent="0.25">
      <c r="B190" s="69"/>
      <c r="C190" s="70"/>
      <c r="D190" s="71" t="s">
        <v>49</v>
      </c>
      <c r="E190" s="71" t="s">
        <v>49</v>
      </c>
      <c r="F190" s="115" t="s">
        <v>49</v>
      </c>
      <c r="G190" s="47" t="s">
        <v>49</v>
      </c>
      <c r="H190" s="47" t="s">
        <v>49</v>
      </c>
      <c r="I190" s="47" t="s">
        <v>49</v>
      </c>
      <c r="J190" s="77"/>
    </row>
    <row r="191" spans="2:10" x14ac:dyDescent="0.25">
      <c r="B191" s="78"/>
      <c r="C191" s="78"/>
      <c r="D191" s="78"/>
      <c r="E191" s="78"/>
      <c r="F191" s="78"/>
      <c r="G191" s="78"/>
      <c r="H191" s="78"/>
      <c r="I191" s="78"/>
    </row>
    <row r="192" spans="2:10" x14ac:dyDescent="0.25">
      <c r="B192" s="78"/>
      <c r="C192" s="78"/>
      <c r="D192" s="78"/>
      <c r="E192" s="78"/>
      <c r="F192" s="78"/>
      <c r="G192" s="78"/>
      <c r="H192" s="78"/>
      <c r="I192" s="78"/>
    </row>
    <row r="193" spans="2:9" x14ac:dyDescent="0.25">
      <c r="B193" s="78"/>
      <c r="C193" s="78"/>
      <c r="D193" s="78"/>
      <c r="E193" s="78"/>
      <c r="F193" s="78"/>
      <c r="G193" s="78"/>
      <c r="H193" s="78"/>
      <c r="I193" s="78"/>
    </row>
    <row r="194" spans="2:9" x14ac:dyDescent="0.25">
      <c r="B194" s="78"/>
      <c r="C194" s="78"/>
      <c r="D194" s="78"/>
      <c r="E194" s="78"/>
      <c r="F194" s="78"/>
      <c r="G194" s="78"/>
      <c r="H194" s="78"/>
      <c r="I194" s="78"/>
    </row>
    <row r="195" spans="2:9" x14ac:dyDescent="0.25">
      <c r="B195" s="78"/>
      <c r="C195" s="78"/>
      <c r="D195" s="78"/>
      <c r="E195" s="78"/>
      <c r="F195" s="78"/>
      <c r="G195" s="78"/>
      <c r="H195" s="78"/>
      <c r="I195" s="78"/>
    </row>
    <row r="196" spans="2:9" x14ac:dyDescent="0.25">
      <c r="B196" s="78"/>
      <c r="C196" s="78"/>
      <c r="D196" s="78"/>
      <c r="E196" s="78"/>
      <c r="F196" s="78"/>
      <c r="G196" s="78"/>
      <c r="H196" s="78"/>
      <c r="I196" s="78"/>
    </row>
    <row r="197" spans="2:9" x14ac:dyDescent="0.25">
      <c r="B197" s="78"/>
      <c r="C197" s="78"/>
      <c r="D197" s="78"/>
      <c r="E197" s="78"/>
      <c r="F197" s="78"/>
      <c r="G197" s="78"/>
      <c r="H197" s="78"/>
      <c r="I197" s="78"/>
    </row>
    <row r="198" spans="2:9" x14ac:dyDescent="0.25">
      <c r="B198" s="78"/>
      <c r="C198" s="78"/>
      <c r="D198" s="78"/>
      <c r="E198" s="78"/>
      <c r="F198" s="78"/>
      <c r="G198" s="78"/>
      <c r="H198" s="78"/>
      <c r="I198" s="78"/>
    </row>
    <row r="199" spans="2:9" x14ac:dyDescent="0.25">
      <c r="B199" s="78"/>
      <c r="C199" s="78"/>
      <c r="D199" s="78"/>
      <c r="E199" s="78"/>
      <c r="F199" s="78"/>
      <c r="G199" s="78"/>
      <c r="H199" s="78"/>
      <c r="I199" s="78"/>
    </row>
    <row r="200" spans="2:9" x14ac:dyDescent="0.25">
      <c r="F200" s="77"/>
    </row>
  </sheetData>
  <mergeCells count="49">
    <mergeCell ref="B187:D187"/>
    <mergeCell ref="B174:D174"/>
    <mergeCell ref="B183:D183"/>
    <mergeCell ref="B184:D184"/>
    <mergeCell ref="B119:D119"/>
    <mergeCell ref="B137:D137"/>
    <mergeCell ref="B120:D120"/>
    <mergeCell ref="B179:D179"/>
    <mergeCell ref="B175:D175"/>
    <mergeCell ref="B165:D165"/>
    <mergeCell ref="B143:D143"/>
    <mergeCell ref="B173:D173"/>
    <mergeCell ref="B121:D121"/>
    <mergeCell ref="B2:I2"/>
    <mergeCell ref="B8:D8"/>
    <mergeCell ref="B28:D28"/>
    <mergeCell ref="B29:D29"/>
    <mergeCell ref="B10:D10"/>
    <mergeCell ref="B9:D9"/>
    <mergeCell ref="B4:I4"/>
    <mergeCell ref="B6:E6"/>
    <mergeCell ref="B7:E7"/>
    <mergeCell ref="B18:D18"/>
    <mergeCell ref="B17:D17"/>
    <mergeCell ref="B24:D24"/>
    <mergeCell ref="B11:D11"/>
    <mergeCell ref="B12:D12"/>
    <mergeCell ref="B21:D21"/>
    <mergeCell ref="B66:D66"/>
    <mergeCell ref="B33:D33"/>
    <mergeCell ref="B61:D61"/>
    <mergeCell ref="B34:D34"/>
    <mergeCell ref="B81:D81"/>
    <mergeCell ref="B82:D82"/>
    <mergeCell ref="B88:D88"/>
    <mergeCell ref="B70:D70"/>
    <mergeCell ref="B71:D71"/>
    <mergeCell ref="B42:D42"/>
    <mergeCell ref="B43:D43"/>
    <mergeCell ref="B51:D51"/>
    <mergeCell ref="B75:D75"/>
    <mergeCell ref="B76:D76"/>
    <mergeCell ref="B65:D65"/>
    <mergeCell ref="B60:D60"/>
    <mergeCell ref="B93:D93"/>
    <mergeCell ref="B94:D94"/>
    <mergeCell ref="B102:D102"/>
    <mergeCell ref="B110:D110"/>
    <mergeCell ref="B89:D89"/>
  </mergeCells>
  <pageMargins left="0.7" right="0.7" top="0.75" bottom="0.75" header="0.3" footer="0.3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2025-02-17T12:36:17Z</cp:lastPrinted>
  <dcterms:created xsi:type="dcterms:W3CDTF">2022-08-12T12:51:27Z</dcterms:created>
  <dcterms:modified xsi:type="dcterms:W3CDTF">2026-02-17T15:03:03Z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